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2120" windowHeight="8955" activeTab="0"/>
  </bookViews>
  <sheets>
    <sheet name="How to Use the Template" sheetId="1" r:id="rId1"/>
    <sheet name="Revenue &amp; Direct Costs" sheetId="2" r:id="rId2"/>
    <sheet name="Admin Costs" sheetId="3" r:id="rId3"/>
    <sheet name="Capital Costs &amp; Financing" sheetId="4" r:id="rId4"/>
    <sheet name="Total Operating Greens" sheetId="5" r:id="rId5"/>
  </sheets>
  <definedNames>
    <definedName name="_xlnm.Print_Area" localSheetId="2">'Admin Costs'!$A$1:$F$25</definedName>
    <definedName name="_xlnm.Print_Area" localSheetId="3">'Capital Costs &amp; Financing'!$A$1:$K$56</definedName>
    <definedName name="_xlnm.Print_Area" localSheetId="1">'Revenue &amp; Direct Costs'!$A$1:$M$43</definedName>
    <definedName name="_xlnm.Print_Area" localSheetId="4">'Total Operating Greens'!$A$1:$H$56</definedName>
  </definedNames>
  <calcPr fullCalcOnLoad="1"/>
</workbook>
</file>

<file path=xl/sharedStrings.xml><?xml version="1.0" encoding="utf-8"?>
<sst xmlns="http://schemas.openxmlformats.org/spreadsheetml/2006/main" count="278" uniqueCount="230">
  <si>
    <t>Shared Administrative Costs</t>
  </si>
  <si>
    <t>% allocated</t>
  </si>
  <si>
    <t>to greens</t>
  </si>
  <si>
    <t>greens cost</t>
  </si>
  <si>
    <t>Other</t>
  </si>
  <si>
    <t>Total Allocation of Shared Administrative Costs</t>
  </si>
  <si>
    <t>Other</t>
  </si>
  <si>
    <t>Total Greens-specific Admin Costs</t>
  </si>
  <si>
    <t>annual</t>
  </si>
  <si>
    <t>Wholesale Loose Greens</t>
  </si>
  <si>
    <t>Wholesale Packaged Greens</t>
  </si>
  <si>
    <t>Retail Packaged Greens</t>
  </si>
  <si>
    <t>Construction costs:</t>
  </si>
  <si>
    <t>Start-up Capital Costs</t>
  </si>
  <si>
    <t>Non-capital Start-up Costs</t>
  </si>
  <si>
    <t>Training</t>
  </si>
  <si>
    <t>Loans</t>
  </si>
  <si>
    <t>Total Financing &amp; Equity</t>
  </si>
  <si>
    <t>Loan #1</t>
  </si>
  <si>
    <t>Loan #2</t>
  </si>
  <si>
    <t>Less Direct Costs</t>
  </si>
  <si>
    <t>Term loans</t>
  </si>
  <si>
    <t>Working Capital Line of credit</t>
  </si>
  <si>
    <t>Interest on term debt</t>
  </si>
  <si>
    <t>Maint./contingency (% of total income)</t>
  </si>
  <si>
    <t>Telephone/Office Expense</t>
  </si>
  <si>
    <t>Revenue Assumptions</t>
  </si>
  <si>
    <t>Year  1</t>
  </si>
  <si>
    <t>Year 2</t>
  </si>
  <si>
    <t>Year 3</t>
  </si>
  <si>
    <t>Year 4</t>
  </si>
  <si>
    <t>Year 5</t>
  </si>
  <si>
    <t>Year 6</t>
  </si>
  <si>
    <t>Year 7</t>
  </si>
  <si>
    <t>Year 8</t>
  </si>
  <si>
    <t>Year 9</t>
  </si>
  <si>
    <t>Year 10</t>
  </si>
  <si>
    <t>Office Staff</t>
  </si>
  <si>
    <t>#hrs/yr</t>
  </si>
  <si>
    <t>Direct Wholesale Loose Greens (e.g., restaurants)</t>
  </si>
  <si>
    <t>Direct Wholesale Loose Greens</t>
  </si>
  <si>
    <t>Annual % change revenue</t>
  </si>
  <si>
    <t>Annual % change direct costs</t>
  </si>
  <si>
    <t>Annual % change admin costs</t>
  </si>
  <si>
    <t>Capital &amp; Non-capital Start-up Costs, Loans &amp; Depreciation</t>
  </si>
  <si>
    <t>Salad spinner(s)</t>
  </si>
  <si>
    <t>Note:  to enter a total annual cost, unit =1 and rate= annual cost</t>
  </si>
  <si>
    <t>note: assumes 1 batch test per wk of processing</t>
  </si>
  <si>
    <t>Bed former</t>
  </si>
  <si>
    <t>Walk-behind seeder</t>
  </si>
  <si>
    <t>Walk-behind harvester</t>
  </si>
  <si>
    <t>Processing:</t>
  </si>
  <si>
    <t>Growing/Production:</t>
  </si>
  <si>
    <t>Construction Costs</t>
  </si>
  <si>
    <t>New Construction (new bldg)</t>
  </si>
  <si>
    <t>Total New Construction</t>
  </si>
  <si>
    <t>Building Improvements</t>
  </si>
  <si>
    <t>Segregated processing &amp; stor.</t>
  </si>
  <si>
    <t>Install washable surfaces</t>
  </si>
  <si>
    <t>Floor drains</t>
  </si>
  <si>
    <t>Plumbing/hot water</t>
  </si>
  <si>
    <t>Restricted access for animals</t>
  </si>
  <si>
    <t>Total Bldg. Improvements</t>
  </si>
  <si>
    <t>Administrative (non-production) Costs</t>
  </si>
  <si>
    <t>Unit</t>
  </si>
  <si>
    <t>Rate</t>
  </si>
  <si>
    <t>Frequency</t>
  </si>
  <si>
    <t>Total</t>
  </si>
  <si>
    <t>Water testing</t>
  </si>
  <si>
    <t>Batch testing</t>
  </si>
  <si>
    <t>HACCP audit</t>
  </si>
  <si>
    <t>Greens-specific Administrative Costs</t>
  </si>
  <si>
    <t xml:space="preserve">Admin Labor </t>
  </si>
  <si>
    <t>Other Administrative Costs</t>
  </si>
  <si>
    <t>Office Utilities</t>
  </si>
  <si>
    <t>Year 7</t>
  </si>
  <si>
    <t>Year 8</t>
  </si>
  <si>
    <t>Year 9</t>
  </si>
  <si>
    <t>Year 10</t>
  </si>
  <si>
    <t>//////////////////</t>
  </si>
  <si>
    <t>NOTE: Working capital loans are entered on Total Operating Worksheet - See Instructions</t>
  </si>
  <si>
    <t>Operating Costs</t>
  </si>
  <si>
    <t>Total Operating Costs</t>
  </si>
  <si>
    <t xml:space="preserve">% of   </t>
  </si>
  <si>
    <t>production</t>
  </si>
  <si>
    <t>Operating Income</t>
  </si>
  <si>
    <t>Annual Cash Flow</t>
  </si>
  <si>
    <t>Financing &amp; Equity</t>
  </si>
  <si>
    <t>Beginning Cash Balance</t>
  </si>
  <si>
    <t>Non-Capital Costs</t>
  </si>
  <si>
    <t>Retail Loose Greens</t>
  </si>
  <si>
    <t>price</t>
  </si>
  <si>
    <t>lb.</t>
  </si>
  <si>
    <t xml:space="preserve">Annual Production Assumptions </t>
  </si>
  <si>
    <t>Total Revenue/Year</t>
  </si>
  <si>
    <t>year</t>
  </si>
  <si>
    <t>#wks</t>
  </si>
  <si>
    <t>lbs/week</t>
  </si>
  <si>
    <t>Total #lbs</t>
  </si>
  <si>
    <t>hrly rate</t>
  </si>
  <si>
    <t>#wks</t>
  </si>
  <si>
    <t>#hrs/wk</t>
  </si>
  <si>
    <t>Field workers</t>
  </si>
  <si>
    <t>Farmer</t>
  </si>
  <si>
    <t>Production (planting thru harvest)</t>
  </si>
  <si>
    <t>Other</t>
  </si>
  <si>
    <t>Total Production Labor</t>
  </si>
  <si>
    <t>Processing</t>
  </si>
  <si>
    <t>Processing Manager</t>
  </si>
  <si>
    <t>Packing labor</t>
  </si>
  <si>
    <t>Line workers</t>
  </si>
  <si>
    <t>Other</t>
  </si>
  <si>
    <t>Profit before Taxes (NBT)</t>
  </si>
  <si>
    <t>Contingency</t>
  </si>
  <si>
    <t>Total Capital Costs</t>
  </si>
  <si>
    <t>Grants</t>
  </si>
  <si>
    <t>Total Processing Labor</t>
  </si>
  <si>
    <t>Trucking labor</t>
  </si>
  <si>
    <t xml:space="preserve">Labor </t>
  </si>
  <si>
    <t>Other Direct Costs</t>
  </si>
  <si>
    <t>Production (planting thru harvest)</t>
  </si>
  <si>
    <t>Inputs</t>
  </si>
  <si>
    <t>Irrigation</t>
  </si>
  <si>
    <t>Equipment fuel &amp; maintenance</t>
  </si>
  <si>
    <t>Processing</t>
  </si>
  <si>
    <t>Ending Cash Balance</t>
  </si>
  <si>
    <t>Annual</t>
  </si>
  <si>
    <t>rate</t>
  </si>
  <si>
    <t>unit</t>
  </si>
  <si>
    <t>Net Operating Income Before Depreciation</t>
  </si>
  <si>
    <t>Owners Capital</t>
  </si>
  <si>
    <t>Total Cash In</t>
  </si>
  <si>
    <t>Cash In During the Year</t>
  </si>
  <si>
    <t>Cash Out During the Year</t>
  </si>
  <si>
    <t>Capital Expenditures</t>
  </si>
  <si>
    <t>Repayment of loan principal</t>
  </si>
  <si>
    <t>Repayment of credit line principal</t>
  </si>
  <si>
    <t>Other cash out</t>
  </si>
  <si>
    <t>Total Cash Out</t>
  </si>
  <si>
    <t>Other cash in</t>
  </si>
  <si>
    <t>Gross Revenue</t>
  </si>
  <si>
    <t>Total Gross Revenue</t>
  </si>
  <si>
    <t>Net Revenue</t>
  </si>
  <si>
    <t>Rent</t>
  </si>
  <si>
    <t>Insurance</t>
  </si>
  <si>
    <t>Professional fees</t>
  </si>
  <si>
    <t>Interest on line of credit      (%)</t>
  </si>
  <si>
    <t>Property Taxes</t>
  </si>
  <si>
    <t>Labor - Direct</t>
  </si>
  <si>
    <t>Other Income:  _________________</t>
  </si>
  <si>
    <t>Depreciation</t>
  </si>
  <si>
    <t>Owner's withdrawals</t>
  </si>
  <si>
    <t>Owner Capital</t>
  </si>
  <si>
    <t>Total Capital &amp; Non-Capital Start-up Costs</t>
  </si>
  <si>
    <t>Total Non-capital SU Costs</t>
  </si>
  <si>
    <t>Equipment Purchases</t>
  </si>
  <si>
    <t>Harvest lugs</t>
  </si>
  <si>
    <t>Coolers</t>
  </si>
  <si>
    <t>Carts/trailers</t>
  </si>
  <si>
    <t>Stainless steel sinks</t>
  </si>
  <si>
    <t>Jet-spray washer</t>
  </si>
  <si>
    <t>Pack-out table</t>
  </si>
  <si>
    <t>Scales</t>
  </si>
  <si>
    <t>Handsink</t>
  </si>
  <si>
    <t>Label machine</t>
  </si>
  <si>
    <t>Refrigerator</t>
  </si>
  <si>
    <t>Total Revenue</t>
  </si>
  <si>
    <t>Direct Costs</t>
  </si>
  <si>
    <t>revenue/</t>
  </si>
  <si>
    <t>annual cost</t>
  </si>
  <si>
    <t xml:space="preserve">Other </t>
  </si>
  <si>
    <t>Total</t>
  </si>
  <si>
    <t>Employer taxes &amp; workers comp</t>
  </si>
  <si>
    <t>Employee benefits</t>
  </si>
  <si>
    <t>Total Annual Direct Labor Cost</t>
  </si>
  <si>
    <t>Total Direct Costs</t>
  </si>
  <si>
    <t>interest</t>
  </si>
  <si>
    <t>principal</t>
  </si>
  <si>
    <t>loan balance</t>
  </si>
  <si>
    <t>Interest Rate</t>
  </si>
  <si>
    <t>Term (#Yrs)</t>
  </si>
  <si>
    <t>Total Loans</t>
  </si>
  <si>
    <t>Loan #1 Schedule</t>
  </si>
  <si>
    <t>Loan #2 Schedule</t>
  </si>
  <si>
    <t>Total Annual Interest</t>
  </si>
  <si>
    <t>Total Annual Principal</t>
  </si>
  <si>
    <t>Energy</t>
  </si>
  <si>
    <t>Equipment maintenance</t>
  </si>
  <si>
    <t>Packaging supplies</t>
  </si>
  <si>
    <t>Sales</t>
  </si>
  <si>
    <t>Food Safety Plan Develop.</t>
  </si>
  <si>
    <t>Misc. small equip.</t>
  </si>
  <si>
    <t>Transportation</t>
  </si>
  <si>
    <t>Other</t>
  </si>
  <si>
    <t>Other</t>
  </si>
  <si>
    <t>Vehicle(s)</t>
  </si>
  <si>
    <t>Total Equipment Purchases</t>
  </si>
  <si>
    <t>Other</t>
  </si>
  <si>
    <t>Total Production non-labor costs</t>
  </si>
  <si>
    <t>Total Processing non-labor costs</t>
  </si>
  <si>
    <t>Production non-labor costs</t>
  </si>
  <si>
    <t>Processing non-labor costs</t>
  </si>
  <si>
    <t>Start Up Non-capital Costs</t>
  </si>
  <si>
    <t>Greens-specific admin costs</t>
  </si>
  <si>
    <t>Shared admin costs</t>
  </si>
  <si>
    <t>Ann. Debt Serv.</t>
  </si>
  <si>
    <t>Operating Expenses (before depr &amp; taxes)</t>
  </si>
  <si>
    <t>Property acquisition:</t>
  </si>
  <si>
    <t xml:space="preserve">   Land</t>
  </si>
  <si>
    <t xml:space="preserve">   Buildings</t>
  </si>
  <si>
    <t xml:space="preserve">   New construction</t>
  </si>
  <si>
    <t>Equipment purchases</t>
  </si>
  <si>
    <t xml:space="preserve">   Building Improvements</t>
  </si>
  <si>
    <t>Buildings</t>
  </si>
  <si>
    <t>Improvements</t>
  </si>
  <si>
    <t>Equipment</t>
  </si>
  <si>
    <t>#Years Depr.</t>
  </si>
  <si>
    <t>Total Depreciation</t>
  </si>
  <si>
    <t>New Construction</t>
  </si>
  <si>
    <t>Total Admin Labor Cost</t>
  </si>
  <si>
    <t>#months</t>
  </si>
  <si>
    <t xml:space="preserve">Caution:  grants may be treated as income </t>
  </si>
  <si>
    <t>Revenue &amp; Direct Costs</t>
  </si>
  <si>
    <t>Profit &amp; Loss and Cash flow Projections</t>
  </si>
  <si>
    <t>Year 1</t>
  </si>
  <si>
    <t>Year 2</t>
  </si>
  <si>
    <t>Year 3</t>
  </si>
  <si>
    <t>Year 4</t>
  </si>
  <si>
    <t>Year 5</t>
  </si>
  <si>
    <t>Year 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</si>
</sst>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
    <numFmt numFmtId="166" formatCode="[$$-409]#,##0"/>
    <numFmt numFmtId="167" formatCode="#,##0.0"/>
    <numFmt numFmtId="168" formatCode="&quot;$&quot;#,##0;[Red]&quot;$&quot;#,##0"/>
    <numFmt numFmtId="169" formatCode="#,##0.00;[Red]#,##0.00"/>
    <numFmt numFmtId="170" formatCode="&quot;$&quot;#,##0.00;[Red]&quot;$&quot;#,##0.00"/>
    <numFmt numFmtId="171" formatCode="&quot;$&quot;#,##0.0_);[Red]\(&quot;$&quot;#,##0.0\)"/>
    <numFmt numFmtId="172" formatCode="[$-409]h:mm:ss\ AM/PM"/>
    <numFmt numFmtId="173" formatCode="&quot;$&quot;#,##0.00"/>
    <numFmt numFmtId="174" formatCode="0.000000"/>
    <numFmt numFmtId="175" formatCode="0.00000"/>
    <numFmt numFmtId="176" formatCode="0.0000"/>
    <numFmt numFmtId="177" formatCode="0.000"/>
    <numFmt numFmtId="178" formatCode="0.0"/>
    <numFmt numFmtId="179" formatCode="0.000%"/>
    <numFmt numFmtId="180" formatCode="0_)"/>
    <numFmt numFmtId="181" formatCode="[$-409]dddd\,\ mmmm\ dd\,\ yyyy"/>
    <numFmt numFmtId="182" formatCode="&quot;$&quot;#,##0.000"/>
    <numFmt numFmtId="183" formatCode="&quot;$&quot;#,##0.0"/>
    <numFmt numFmtId="184" formatCode="0.0%"/>
    <numFmt numFmtId="185" formatCode="0.00_);[Red]\(0.00\)"/>
  </numFmts>
  <fonts count="18">
    <font>
      <sz val="12"/>
      <name val="Arial"/>
      <family val="0"/>
    </font>
    <font>
      <b/>
      <sz val="10"/>
      <name val="Arial"/>
      <family val="0"/>
    </font>
    <font>
      <i/>
      <sz val="10"/>
      <name val="Arial"/>
      <family val="0"/>
    </font>
    <font>
      <b/>
      <i/>
      <sz val="10"/>
      <name val="Arial"/>
      <family val="0"/>
    </font>
    <font>
      <sz val="10"/>
      <name val="Arial"/>
      <family val="0"/>
    </font>
    <font>
      <b/>
      <sz val="10"/>
      <color indexed="8"/>
      <name val="Arial"/>
      <family val="0"/>
    </font>
    <font>
      <sz val="10"/>
      <color indexed="8"/>
      <name val="Arial"/>
      <family val="0"/>
    </font>
    <font>
      <b/>
      <i/>
      <sz val="10"/>
      <color indexed="8"/>
      <name val="Arial"/>
      <family val="0"/>
    </font>
    <font>
      <sz val="8"/>
      <name val="Arial"/>
      <family val="0"/>
    </font>
    <font>
      <b/>
      <sz val="12"/>
      <name val="Arial"/>
      <family val="2"/>
    </font>
    <font>
      <i/>
      <sz val="10"/>
      <color indexed="8"/>
      <name val="Arial"/>
      <family val="2"/>
    </font>
    <font>
      <sz val="12"/>
      <color indexed="8"/>
      <name val="Arial"/>
      <family val="0"/>
    </font>
    <font>
      <u val="single"/>
      <sz val="12"/>
      <color indexed="12"/>
      <name val="Arial"/>
      <family val="0"/>
    </font>
    <font>
      <u val="single"/>
      <sz val="12"/>
      <color indexed="61"/>
      <name val="Arial"/>
      <family val="0"/>
    </font>
    <font>
      <sz val="8"/>
      <name val="Verdana"/>
      <family val="0"/>
    </font>
    <font>
      <i/>
      <sz val="8"/>
      <name val="Arial"/>
      <family val="0"/>
    </font>
    <font>
      <sz val="11"/>
      <color indexed="8"/>
      <name val="Calibri"/>
      <family val="0"/>
    </font>
    <font>
      <b/>
      <sz val="11"/>
      <color indexed="8"/>
      <name val="Calibri"/>
      <family val="0"/>
    </font>
  </fonts>
  <fills count="3">
    <fill>
      <patternFill/>
    </fill>
    <fill>
      <patternFill patternType="gray125"/>
    </fill>
    <fill>
      <patternFill patternType="solid">
        <fgColor indexed="15"/>
        <bgColor indexed="64"/>
      </patternFill>
    </fill>
  </fills>
  <borders count="31">
    <border>
      <left/>
      <right/>
      <top/>
      <bottom/>
      <diagonal/>
    </border>
    <border>
      <left style="thin">
        <color indexed="23"/>
      </left>
      <right>
        <color indexed="63"/>
      </right>
      <top style="thin">
        <color indexed="2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23"/>
      </left>
      <right>
        <color indexed="63"/>
      </right>
      <top style="thin">
        <color indexed="23"/>
      </top>
      <bottom style="thin"/>
    </border>
    <border>
      <left style="thin">
        <color indexed="23"/>
      </left>
      <right style="medium"/>
      <top style="thin">
        <color indexed="23"/>
      </top>
      <bottom style="thin"/>
    </border>
    <border>
      <left style="thin">
        <color indexed="2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23"/>
      </top>
      <bottom>
        <color indexed="63"/>
      </bottom>
    </border>
    <border>
      <left>
        <color indexed="63"/>
      </left>
      <right>
        <color indexed="63"/>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216">
    <xf numFmtId="0" fontId="0" fillId="0" borderId="0" xfId="0" applyAlignment="1">
      <alignment/>
    </xf>
    <xf numFmtId="0" fontId="6" fillId="0" borderId="0" xfId="0" applyNumberFormat="1" applyFont="1" applyBorder="1" applyAlignment="1">
      <alignment/>
    </xf>
    <xf numFmtId="0" fontId="5" fillId="0" borderId="1" xfId="0" applyNumberFormat="1" applyFont="1" applyBorder="1" applyAlignment="1">
      <alignment/>
    </xf>
    <xf numFmtId="0" fontId="6" fillId="0" borderId="1" xfId="0" applyNumberFormat="1" applyFont="1" applyBorder="1" applyAlignment="1">
      <alignment/>
    </xf>
    <xf numFmtId="0" fontId="6" fillId="0" borderId="1" xfId="0" applyNumberFormat="1" applyFont="1" applyFill="1" applyBorder="1" applyAlignment="1">
      <alignment/>
    </xf>
    <xf numFmtId="0" fontId="5" fillId="0" borderId="1" xfId="0" applyNumberFormat="1" applyFont="1" applyBorder="1" applyAlignment="1">
      <alignment/>
    </xf>
    <xf numFmtId="164" fontId="6" fillId="0" borderId="0" xfId="0" applyNumberFormat="1" applyFont="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164" fontId="5" fillId="0" borderId="0" xfId="0" applyNumberFormat="1" applyFont="1" applyBorder="1" applyAlignment="1">
      <alignment/>
    </xf>
    <xf numFmtId="0" fontId="1" fillId="0" borderId="0" xfId="0" applyNumberFormat="1" applyFont="1" applyBorder="1" applyAlignment="1">
      <alignment/>
    </xf>
    <xf numFmtId="164" fontId="6" fillId="0" borderId="0" xfId="0" applyNumberFormat="1" applyFont="1" applyFill="1" applyBorder="1" applyAlignment="1">
      <alignment/>
    </xf>
    <xf numFmtId="164" fontId="5" fillId="0" borderId="0" xfId="0" applyNumberFormat="1" applyFont="1" applyBorder="1" applyAlignment="1">
      <alignment/>
    </xf>
    <xf numFmtId="0" fontId="6" fillId="0" borderId="0" xfId="0" applyNumberFormat="1" applyFont="1" applyFill="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6" fontId="4" fillId="0" borderId="0" xfId="0" applyNumberFormat="1" applyFont="1" applyBorder="1" applyAlignment="1">
      <alignment/>
    </xf>
    <xf numFmtId="6" fontId="4" fillId="0" borderId="0" xfId="0" applyNumberFormat="1" applyFont="1" applyAlignment="1">
      <alignment/>
    </xf>
    <xf numFmtId="0" fontId="1"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164" fontId="4" fillId="0" borderId="0" xfId="0" applyNumberFormat="1" applyFont="1" applyBorder="1" applyAlignment="1">
      <alignment/>
    </xf>
    <xf numFmtId="0" fontId="5" fillId="0" borderId="0" xfId="0" applyNumberFormat="1" applyFont="1" applyBorder="1" applyAlignment="1">
      <alignment/>
    </xf>
    <xf numFmtId="165" fontId="6" fillId="0" borderId="0" xfId="0" applyNumberFormat="1" applyFont="1" applyBorder="1" applyAlignment="1">
      <alignment/>
    </xf>
    <xf numFmtId="0" fontId="5" fillId="0" borderId="0" xfId="0" applyNumberFormat="1" applyFont="1" applyBorder="1" applyAlignment="1">
      <alignment/>
    </xf>
    <xf numFmtId="166" fontId="6" fillId="0" borderId="0" xfId="0" applyNumberFormat="1" applyFont="1" applyBorder="1" applyAlignment="1">
      <alignment/>
    </xf>
    <xf numFmtId="165" fontId="6" fillId="0" borderId="2" xfId="0" applyNumberFormat="1" applyFont="1" applyFill="1" applyBorder="1" applyAlignment="1">
      <alignment/>
    </xf>
    <xf numFmtId="164" fontId="6" fillId="0" borderId="2" xfId="0" applyNumberFormat="1" applyFont="1" applyFill="1" applyBorder="1" applyAlignment="1">
      <alignment/>
    </xf>
    <xf numFmtId="0" fontId="6" fillId="0" borderId="2" xfId="0" applyNumberFormat="1" applyFont="1" applyFill="1" applyBorder="1" applyAlignment="1">
      <alignment/>
    </xf>
    <xf numFmtId="6" fontId="6" fillId="0" borderId="2" xfId="0" applyNumberFormat="1" applyFont="1" applyFill="1" applyBorder="1" applyAlignment="1">
      <alignment/>
    </xf>
    <xf numFmtId="165" fontId="6" fillId="0" borderId="2" xfId="0" applyNumberFormat="1" applyFont="1" applyBorder="1" applyAlignment="1">
      <alignment/>
    </xf>
    <xf numFmtId="168" fontId="6" fillId="0" borderId="2" xfId="0" applyNumberFormat="1" applyFont="1" applyFill="1" applyBorder="1" applyAlignment="1">
      <alignment/>
    </xf>
    <xf numFmtId="164" fontId="6" fillId="0" borderId="2" xfId="0" applyNumberFormat="1" applyFont="1" applyBorder="1" applyAlignment="1">
      <alignment/>
    </xf>
    <xf numFmtId="165" fontId="5" fillId="0" borderId="0" xfId="0" applyNumberFormat="1" applyFont="1" applyBorder="1" applyAlignment="1">
      <alignment/>
    </xf>
    <xf numFmtId="0" fontId="1" fillId="0" borderId="0" xfId="0" applyNumberFormat="1" applyFont="1" applyBorder="1" applyAlignment="1">
      <alignment/>
    </xf>
    <xf numFmtId="0" fontId="6" fillId="0" borderId="0" xfId="0" applyNumberFormat="1" applyFont="1" applyBorder="1" applyAlignment="1">
      <alignment/>
    </xf>
    <xf numFmtId="0" fontId="7" fillId="0" borderId="0" xfId="0" applyNumberFormat="1" applyFont="1" applyBorder="1" applyAlignment="1">
      <alignment/>
    </xf>
    <xf numFmtId="0" fontId="7"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165" fontId="4" fillId="0" borderId="0" xfId="0" applyNumberFormat="1" applyFont="1" applyAlignment="1">
      <alignment/>
    </xf>
    <xf numFmtId="165" fontId="1" fillId="0" borderId="0" xfId="0" applyNumberFormat="1" applyFont="1" applyAlignment="1">
      <alignment/>
    </xf>
    <xf numFmtId="0" fontId="4" fillId="0" borderId="0" xfId="0" applyFont="1" applyFill="1" applyAlignment="1">
      <alignment/>
    </xf>
    <xf numFmtId="0" fontId="4" fillId="0" borderId="0" xfId="0" applyFont="1" applyFill="1" applyBorder="1" applyAlignment="1">
      <alignment/>
    </xf>
    <xf numFmtId="165" fontId="6" fillId="0" borderId="0" xfId="0" applyNumberFormat="1" applyFont="1" applyFill="1" applyBorder="1" applyAlignment="1">
      <alignment/>
    </xf>
    <xf numFmtId="173" fontId="4" fillId="0" borderId="0" xfId="0" applyNumberFormat="1" applyFont="1" applyBorder="1" applyAlignment="1">
      <alignment/>
    </xf>
    <xf numFmtId="0" fontId="1" fillId="0" borderId="0" xfId="0" applyFont="1" applyBorder="1" applyAlignment="1">
      <alignment/>
    </xf>
    <xf numFmtId="8" fontId="4" fillId="0" borderId="0" xfId="0" applyNumberFormat="1" applyFont="1" applyAlignment="1">
      <alignment/>
    </xf>
    <xf numFmtId="10" fontId="4" fillId="0" borderId="0" xfId="0" applyNumberFormat="1" applyFont="1" applyAlignment="1">
      <alignment/>
    </xf>
    <xf numFmtId="0" fontId="9" fillId="0" borderId="0" xfId="0" applyFont="1" applyAlignment="1">
      <alignment/>
    </xf>
    <xf numFmtId="0" fontId="1" fillId="0" borderId="0" xfId="0" applyNumberFormat="1" applyFont="1" applyBorder="1" applyAlignment="1">
      <alignment/>
    </xf>
    <xf numFmtId="0" fontId="6" fillId="0" borderId="0" xfId="0" applyNumberFormat="1" applyFont="1" applyFill="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165" fontId="4" fillId="0" borderId="0" xfId="0" applyNumberFormat="1" applyFont="1" applyBorder="1" applyAlignment="1">
      <alignment/>
    </xf>
    <xf numFmtId="165" fontId="1" fillId="0" borderId="0" xfId="0" applyNumberFormat="1" applyFont="1" applyBorder="1" applyAlignment="1">
      <alignment/>
    </xf>
    <xf numFmtId="0" fontId="4" fillId="0" borderId="0" xfId="0" applyNumberFormat="1" applyFont="1" applyFill="1" applyBorder="1" applyAlignment="1">
      <alignment/>
    </xf>
    <xf numFmtId="164" fontId="6" fillId="0" borderId="3" xfId="0" applyNumberFormat="1" applyFont="1" applyBorder="1" applyAlignment="1">
      <alignment/>
    </xf>
    <xf numFmtId="0" fontId="6" fillId="0" borderId="3" xfId="0" applyNumberFormat="1" applyFont="1" applyBorder="1" applyAlignment="1">
      <alignment/>
    </xf>
    <xf numFmtId="164" fontId="5" fillId="0" borderId="3" xfId="0" applyNumberFormat="1" applyFont="1" applyBorder="1" applyAlignment="1">
      <alignment/>
    </xf>
    <xf numFmtId="166" fontId="6" fillId="0" borderId="3" xfId="0" applyNumberFormat="1" applyFont="1" applyBorder="1" applyAlignment="1">
      <alignment/>
    </xf>
    <xf numFmtId="165" fontId="6" fillId="0" borderId="3" xfId="0" applyNumberFormat="1" applyFont="1" applyBorder="1" applyAlignment="1">
      <alignment/>
    </xf>
    <xf numFmtId="0" fontId="4" fillId="0" borderId="3" xfId="0" applyNumberFormat="1" applyFont="1" applyBorder="1" applyAlignment="1">
      <alignment/>
    </xf>
    <xf numFmtId="164" fontId="6" fillId="0" borderId="3" xfId="0" applyNumberFormat="1" applyFont="1" applyFill="1" applyBorder="1" applyAlignment="1">
      <alignment/>
    </xf>
    <xf numFmtId="164" fontId="4" fillId="0" borderId="3" xfId="0" applyNumberFormat="1" applyFont="1" applyBorder="1" applyAlignment="1">
      <alignment/>
    </xf>
    <xf numFmtId="6" fontId="6" fillId="0" borderId="3" xfId="0" applyNumberFormat="1" applyFont="1" applyFill="1" applyBorder="1" applyAlignment="1">
      <alignment/>
    </xf>
    <xf numFmtId="6" fontId="6" fillId="0" borderId="0" xfId="0" applyNumberFormat="1" applyFont="1" applyFill="1" applyBorder="1" applyAlignment="1">
      <alignment/>
    </xf>
    <xf numFmtId="0" fontId="0" fillId="0" borderId="0" xfId="0" applyFont="1" applyAlignment="1">
      <alignment/>
    </xf>
    <xf numFmtId="0" fontId="10" fillId="0" borderId="0" xfId="0" applyNumberFormat="1" applyFont="1" applyFill="1" applyBorder="1" applyAlignment="1">
      <alignment/>
    </xf>
    <xf numFmtId="0" fontId="0" fillId="0" borderId="0" xfId="0" applyFont="1" applyAlignment="1">
      <alignment/>
    </xf>
    <xf numFmtId="0" fontId="11" fillId="0" borderId="0" xfId="0" applyNumberFormat="1" applyFont="1" applyBorder="1" applyAlignment="1">
      <alignment/>
    </xf>
    <xf numFmtId="0" fontId="5" fillId="0" borderId="4" xfId="0" applyNumberFormat="1" applyFont="1" applyBorder="1" applyAlignment="1">
      <alignment/>
    </xf>
    <xf numFmtId="0" fontId="6" fillId="0" borderId="4" xfId="0" applyNumberFormat="1" applyFont="1" applyFill="1" applyBorder="1" applyAlignment="1">
      <alignment/>
    </xf>
    <xf numFmtId="0" fontId="5" fillId="0" borderId="5" xfId="0" applyNumberFormat="1" applyFont="1" applyBorder="1" applyAlignment="1">
      <alignment/>
    </xf>
    <xf numFmtId="0" fontId="6" fillId="0" borderId="6" xfId="0" applyNumberFormat="1" applyFont="1" applyFill="1" applyBorder="1" applyAlignment="1">
      <alignment/>
    </xf>
    <xf numFmtId="0" fontId="5" fillId="0" borderId="7" xfId="0" applyNumberFormat="1" applyFont="1" applyBorder="1" applyAlignment="1">
      <alignment/>
    </xf>
    <xf numFmtId="0" fontId="6" fillId="0" borderId="8" xfId="0" applyNumberFormat="1" applyFont="1" applyFill="1" applyBorder="1" applyAlignment="1">
      <alignment/>
    </xf>
    <xf numFmtId="164" fontId="6" fillId="0" borderId="9" xfId="0" applyNumberFormat="1" applyFont="1" applyBorder="1" applyAlignment="1">
      <alignment/>
    </xf>
    <xf numFmtId="0" fontId="6" fillId="0" borderId="9" xfId="0" applyNumberFormat="1" applyFont="1" applyBorder="1" applyAlignment="1">
      <alignment/>
    </xf>
    <xf numFmtId="0" fontId="6" fillId="0" borderId="10" xfId="0" applyNumberFormat="1" applyFont="1" applyBorder="1" applyAlignment="1">
      <alignment/>
    </xf>
    <xf numFmtId="165" fontId="4" fillId="0" borderId="0" xfId="0" applyNumberFormat="1" applyFont="1" applyBorder="1" applyAlignment="1">
      <alignment/>
    </xf>
    <xf numFmtId="0" fontId="7" fillId="0" borderId="11" xfId="0" applyNumberFormat="1" applyFont="1" applyBorder="1" applyAlignment="1">
      <alignment/>
    </xf>
    <xf numFmtId="0" fontId="6" fillId="0" borderId="12" xfId="0" applyNumberFormat="1" applyFont="1" applyFill="1" applyBorder="1" applyAlignment="1">
      <alignment/>
    </xf>
    <xf numFmtId="164" fontId="6" fillId="0" borderId="12" xfId="0" applyNumberFormat="1" applyFont="1" applyFill="1" applyBorder="1" applyAlignment="1">
      <alignment/>
    </xf>
    <xf numFmtId="0" fontId="4" fillId="0" borderId="13" xfId="0" applyNumberFormat="1" applyFont="1" applyBorder="1" applyAlignment="1">
      <alignment/>
    </xf>
    <xf numFmtId="0" fontId="4" fillId="0" borderId="14" xfId="0" applyNumberFormat="1" applyFont="1" applyBorder="1" applyAlignment="1">
      <alignment/>
    </xf>
    <xf numFmtId="173" fontId="4" fillId="2" borderId="0" xfId="0" applyNumberFormat="1" applyFont="1" applyFill="1" applyBorder="1" applyAlignment="1" applyProtection="1">
      <alignment/>
      <protection locked="0"/>
    </xf>
    <xf numFmtId="0" fontId="6" fillId="2" borderId="0" xfId="0" applyNumberFormat="1" applyFont="1" applyFill="1" applyBorder="1" applyAlignment="1" applyProtection="1">
      <alignment/>
      <protection locked="0"/>
    </xf>
    <xf numFmtId="9" fontId="4" fillId="2" borderId="0" xfId="0" applyNumberFormat="1" applyFont="1" applyFill="1" applyAlignment="1" applyProtection="1">
      <alignment/>
      <protection locked="0"/>
    </xf>
    <xf numFmtId="165" fontId="4" fillId="2" borderId="0" xfId="0" applyNumberFormat="1" applyFont="1" applyFill="1" applyAlignment="1" applyProtection="1">
      <alignment/>
      <protection locked="0"/>
    </xf>
    <xf numFmtId="0" fontId="4" fillId="2" borderId="0" xfId="0" applyFont="1" applyFill="1" applyAlignment="1" applyProtection="1">
      <alignment/>
      <protection locked="0"/>
    </xf>
    <xf numFmtId="165" fontId="6" fillId="2" borderId="0" xfId="0" applyNumberFormat="1" applyFont="1" applyFill="1" applyBorder="1" applyAlignment="1" applyProtection="1">
      <alignment/>
      <protection locked="0"/>
    </xf>
    <xf numFmtId="164" fontId="6" fillId="2" borderId="0" xfId="0" applyNumberFormat="1" applyFont="1" applyFill="1" applyBorder="1" applyAlignment="1" applyProtection="1">
      <alignment/>
      <protection locked="0"/>
    </xf>
    <xf numFmtId="0" fontId="4" fillId="2" borderId="0" xfId="0" applyNumberFormat="1" applyFont="1" applyFill="1" applyBorder="1" applyAlignment="1" applyProtection="1">
      <alignment/>
      <protection locked="0"/>
    </xf>
    <xf numFmtId="165" fontId="4" fillId="2" borderId="0" xfId="0" applyNumberFormat="1" applyFont="1" applyFill="1" applyBorder="1" applyAlignment="1" applyProtection="1">
      <alignment/>
      <protection locked="0"/>
    </xf>
    <xf numFmtId="164" fontId="4" fillId="2" borderId="0" xfId="0" applyNumberFormat="1" applyFont="1" applyFill="1" applyBorder="1" applyAlignment="1" applyProtection="1">
      <alignment/>
      <protection locked="0"/>
    </xf>
    <xf numFmtId="165" fontId="6" fillId="2" borderId="2" xfId="0" applyNumberFormat="1" applyFont="1" applyFill="1" applyBorder="1" applyAlignment="1" applyProtection="1">
      <alignment/>
      <protection locked="0"/>
    </xf>
    <xf numFmtId="164" fontId="5" fillId="2" borderId="0" xfId="0" applyNumberFormat="1" applyFont="1" applyFill="1" applyBorder="1" applyAlignment="1" applyProtection="1">
      <alignment/>
      <protection locked="0"/>
    </xf>
    <xf numFmtId="164" fontId="5" fillId="2" borderId="3" xfId="0" applyNumberFormat="1" applyFont="1" applyFill="1" applyBorder="1" applyAlignment="1" applyProtection="1">
      <alignment/>
      <protection locked="0"/>
    </xf>
    <xf numFmtId="165" fontId="4" fillId="2" borderId="0" xfId="0" applyNumberFormat="1" applyFont="1" applyFill="1" applyBorder="1" applyAlignment="1" applyProtection="1">
      <alignment/>
      <protection locked="0"/>
    </xf>
    <xf numFmtId="165" fontId="6" fillId="2" borderId="3" xfId="0" applyNumberFormat="1" applyFont="1" applyFill="1" applyBorder="1" applyAlignment="1" applyProtection="1">
      <alignment/>
      <protection locked="0"/>
    </xf>
    <xf numFmtId="164" fontId="6" fillId="2" borderId="2" xfId="0" applyNumberFormat="1" applyFont="1" applyFill="1" applyBorder="1" applyAlignment="1" applyProtection="1">
      <alignment/>
      <protection locked="0"/>
    </xf>
    <xf numFmtId="3" fontId="4" fillId="2" borderId="0" xfId="0" applyNumberFormat="1" applyFont="1" applyFill="1" applyBorder="1" applyAlignment="1" applyProtection="1">
      <alignment/>
      <protection locked="0"/>
    </xf>
    <xf numFmtId="3" fontId="6" fillId="2" borderId="0" xfId="0" applyNumberFormat="1" applyFont="1" applyFill="1" applyBorder="1" applyAlignment="1" applyProtection="1">
      <alignment/>
      <protection locked="0"/>
    </xf>
    <xf numFmtId="3" fontId="6" fillId="2" borderId="3" xfId="0" applyNumberFormat="1" applyFont="1" applyFill="1" applyBorder="1" applyAlignment="1" applyProtection="1">
      <alignment/>
      <protection locked="0"/>
    </xf>
    <xf numFmtId="165" fontId="6" fillId="2" borderId="2" xfId="0" applyNumberFormat="1" applyFont="1" applyFill="1" applyBorder="1" applyAlignment="1" applyProtection="1">
      <alignment/>
      <protection locked="0"/>
    </xf>
    <xf numFmtId="0" fontId="4" fillId="2" borderId="0" xfId="0" applyNumberFormat="1" applyFont="1" applyFill="1" applyBorder="1" applyAlignment="1" applyProtection="1">
      <alignment/>
      <protection locked="0"/>
    </xf>
    <xf numFmtId="164" fontId="6" fillId="2" borderId="2" xfId="0" applyNumberFormat="1" applyFont="1" applyFill="1" applyBorder="1" applyAlignment="1" applyProtection="1">
      <alignment horizontal="right"/>
      <protection locked="0"/>
    </xf>
    <xf numFmtId="164" fontId="6" fillId="2" borderId="0" xfId="0" applyNumberFormat="1" applyFont="1" applyFill="1" applyBorder="1" applyAlignment="1" applyProtection="1">
      <alignment horizontal="right"/>
      <protection locked="0"/>
    </xf>
    <xf numFmtId="164" fontId="6" fillId="2" borderId="3" xfId="0" applyNumberFormat="1" applyFont="1" applyFill="1" applyBorder="1" applyAlignment="1" applyProtection="1">
      <alignment horizontal="right"/>
      <protection locked="0"/>
    </xf>
    <xf numFmtId="164" fontId="4" fillId="2" borderId="0" xfId="0" applyNumberFormat="1" applyFont="1" applyFill="1" applyBorder="1" applyAlignment="1" applyProtection="1">
      <alignment/>
      <protection locked="0"/>
    </xf>
    <xf numFmtId="165" fontId="1" fillId="0" borderId="0" xfId="0" applyNumberFormat="1" applyFont="1" applyBorder="1" applyAlignment="1">
      <alignment/>
    </xf>
    <xf numFmtId="165" fontId="5" fillId="0" borderId="0" xfId="0" applyNumberFormat="1" applyFont="1" applyFill="1" applyBorder="1" applyAlignment="1">
      <alignment/>
    </xf>
    <xf numFmtId="165" fontId="4" fillId="0" borderId="0" xfId="0" applyNumberFormat="1"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xf>
    <xf numFmtId="9" fontId="1" fillId="0" borderId="0" xfId="0" applyNumberFormat="1" applyFont="1" applyAlignment="1">
      <alignment/>
    </xf>
    <xf numFmtId="9" fontId="4" fillId="0" borderId="0" xfId="0" applyNumberFormat="1" applyFont="1" applyBorder="1" applyAlignment="1">
      <alignment/>
    </xf>
    <xf numFmtId="0" fontId="1" fillId="0" borderId="0" xfId="0" applyFont="1" applyAlignment="1">
      <alignment/>
    </xf>
    <xf numFmtId="1" fontId="4" fillId="2" borderId="0" xfId="0" applyNumberFormat="1" applyFont="1" applyFill="1" applyAlignment="1" applyProtection="1">
      <alignment/>
      <protection locked="0"/>
    </xf>
    <xf numFmtId="1" fontId="1" fillId="0" borderId="0" xfId="0" applyNumberFormat="1" applyFont="1" applyAlignment="1">
      <alignment/>
    </xf>
    <xf numFmtId="6" fontId="1" fillId="0" borderId="0" xfId="0" applyNumberFormat="1" applyFont="1" applyBorder="1" applyAlignment="1">
      <alignment/>
    </xf>
    <xf numFmtId="164" fontId="6" fillId="0" borderId="0" xfId="0" applyNumberFormat="1" applyFont="1" applyFill="1" applyBorder="1" applyAlignment="1" applyProtection="1">
      <alignment/>
      <protection locked="0"/>
    </xf>
    <xf numFmtId="0" fontId="0" fillId="0" borderId="0" xfId="0" applyBorder="1" applyAlignment="1">
      <alignment/>
    </xf>
    <xf numFmtId="0" fontId="0" fillId="0" borderId="0" xfId="0" applyBorder="1" applyAlignment="1">
      <alignment/>
    </xf>
    <xf numFmtId="6" fontId="4" fillId="0" borderId="0" xfId="0" applyNumberFormat="1" applyFont="1" applyBorder="1" applyAlignment="1">
      <alignment/>
    </xf>
    <xf numFmtId="0" fontId="0" fillId="0" borderId="0" xfId="0" applyBorder="1" applyAlignment="1">
      <alignment/>
    </xf>
    <xf numFmtId="6" fontId="4" fillId="0" borderId="0" xfId="0" applyNumberFormat="1" applyFont="1" applyBorder="1" applyAlignment="1">
      <alignment/>
    </xf>
    <xf numFmtId="6" fontId="4" fillId="0" borderId="15" xfId="0" applyNumberFormat="1" applyFont="1" applyBorder="1" applyAlignment="1">
      <alignment/>
    </xf>
    <xf numFmtId="6" fontId="4" fillId="0" borderId="0" xfId="0" applyNumberFormat="1" applyFont="1" applyBorder="1" applyAlignment="1">
      <alignment/>
    </xf>
    <xf numFmtId="6" fontId="1" fillId="0" borderId="16" xfId="0" applyNumberFormat="1" applyFont="1" applyBorder="1" applyAlignment="1">
      <alignment/>
    </xf>
    <xf numFmtId="165" fontId="4" fillId="0" borderId="0" xfId="0" applyNumberFormat="1" applyFont="1" applyBorder="1" applyAlignment="1">
      <alignment/>
    </xf>
    <xf numFmtId="165" fontId="1" fillId="0" borderId="16" xfId="0" applyNumberFormat="1" applyFont="1" applyBorder="1" applyAlignment="1">
      <alignment/>
    </xf>
    <xf numFmtId="0" fontId="4" fillId="0" borderId="0" xfId="0" applyFont="1" applyFill="1" applyBorder="1" applyAlignment="1">
      <alignment/>
    </xf>
    <xf numFmtId="6" fontId="4" fillId="0" borderId="0" xfId="0" applyNumberFormat="1" applyFont="1" applyBorder="1" applyAlignment="1">
      <alignment/>
    </xf>
    <xf numFmtId="165" fontId="1" fillId="0" borderId="0" xfId="0" applyNumberFormat="1" applyFont="1" applyBorder="1" applyAlignment="1">
      <alignment/>
    </xf>
    <xf numFmtId="165" fontId="1" fillId="0" borderId="15" xfId="0" applyNumberFormat="1" applyFont="1" applyBorder="1" applyAlignment="1">
      <alignment/>
    </xf>
    <xf numFmtId="165" fontId="4" fillId="0" borderId="0" xfId="0" applyNumberFormat="1" applyFont="1" applyBorder="1" applyAlignment="1">
      <alignment/>
    </xf>
    <xf numFmtId="0" fontId="1" fillId="0" borderId="0" xfId="0" applyFont="1" applyBorder="1" applyAlignment="1">
      <alignment/>
    </xf>
    <xf numFmtId="0" fontId="4" fillId="0" borderId="15" xfId="0" applyFont="1" applyBorder="1" applyAlignment="1">
      <alignment/>
    </xf>
    <xf numFmtId="6" fontId="4" fillId="0" borderId="0" xfId="0" applyNumberFormat="1" applyFont="1" applyFill="1" applyBorder="1" applyAlignment="1" applyProtection="1">
      <alignment/>
      <protection locked="0"/>
    </xf>
    <xf numFmtId="6" fontId="4" fillId="0" borderId="17" xfId="0" applyNumberFormat="1" applyFont="1" applyBorder="1" applyAlignment="1">
      <alignment/>
    </xf>
    <xf numFmtId="164" fontId="5" fillId="0" borderId="16" xfId="0" applyNumberFormat="1" applyFont="1" applyBorder="1" applyAlignment="1">
      <alignment/>
    </xf>
    <xf numFmtId="165" fontId="5" fillId="0" borderId="15" xfId="0" applyNumberFormat="1" applyFont="1" applyBorder="1" applyAlignment="1">
      <alignment/>
    </xf>
    <xf numFmtId="164" fontId="5" fillId="0" borderId="16" xfId="0" applyNumberFormat="1" applyFont="1" applyFill="1" applyBorder="1" applyAlignment="1">
      <alignment/>
    </xf>
    <xf numFmtId="164" fontId="5" fillId="0" borderId="16" xfId="0" applyNumberFormat="1" applyFont="1" applyBorder="1" applyAlignment="1">
      <alignment/>
    </xf>
    <xf numFmtId="164" fontId="5" fillId="0" borderId="15" xfId="0" applyNumberFormat="1" applyFont="1" applyBorder="1" applyAlignment="1">
      <alignment/>
    </xf>
    <xf numFmtId="164" fontId="5" fillId="0" borderId="15" xfId="0" applyNumberFormat="1" applyFont="1" applyBorder="1" applyAlignment="1">
      <alignment/>
    </xf>
    <xf numFmtId="6" fontId="1" fillId="0" borderId="0" xfId="0" applyNumberFormat="1" applyFont="1" applyBorder="1" applyAlignment="1">
      <alignment/>
    </xf>
    <xf numFmtId="9" fontId="6" fillId="2" borderId="0" xfId="0" applyNumberFormat="1" applyFont="1" applyFill="1" applyBorder="1" applyAlignment="1" applyProtection="1">
      <alignment/>
      <protection locked="0"/>
    </xf>
    <xf numFmtId="173" fontId="4" fillId="2" borderId="0" xfId="0" applyNumberFormat="1" applyFont="1" applyFill="1" applyAlignment="1" applyProtection="1">
      <alignment/>
      <protection locked="0"/>
    </xf>
    <xf numFmtId="0" fontId="2" fillId="0" borderId="0" xfId="0" applyFont="1" applyAlignment="1">
      <alignment/>
    </xf>
    <xf numFmtId="6" fontId="15" fillId="0" borderId="0" xfId="0" applyNumberFormat="1" applyFont="1" applyBorder="1" applyAlignment="1">
      <alignment/>
    </xf>
    <xf numFmtId="38" fontId="4" fillId="2" borderId="0" xfId="0" applyNumberFormat="1" applyFont="1" applyFill="1" applyBorder="1" applyAlignment="1" applyProtection="1">
      <alignment/>
      <protection locked="0"/>
    </xf>
    <xf numFmtId="6" fontId="4" fillId="2" borderId="0" xfId="0" applyNumberFormat="1" applyFont="1" applyFill="1" applyBorder="1" applyAlignment="1" applyProtection="1">
      <alignment/>
      <protection locked="0"/>
    </xf>
    <xf numFmtId="3" fontId="4" fillId="0" borderId="15" xfId="0" applyNumberFormat="1" applyFont="1" applyBorder="1" applyAlignment="1">
      <alignment/>
    </xf>
    <xf numFmtId="0" fontId="3" fillId="0" borderId="0" xfId="0" applyNumberFormat="1" applyFont="1" applyBorder="1" applyAlignment="1">
      <alignment/>
    </xf>
    <xf numFmtId="165" fontId="4" fillId="0" borderId="15" xfId="0" applyNumberFormat="1" applyFont="1" applyBorder="1" applyAlignment="1">
      <alignment/>
    </xf>
    <xf numFmtId="165" fontId="4" fillId="0" borderId="0" xfId="0" applyNumberFormat="1" applyFont="1" applyBorder="1" applyAlignment="1">
      <alignment/>
    </xf>
    <xf numFmtId="3" fontId="4" fillId="2" borderId="0" xfId="0" applyNumberFormat="1" applyFont="1" applyFill="1" applyBorder="1" applyAlignment="1" applyProtection="1">
      <alignment/>
      <protection locked="0"/>
    </xf>
    <xf numFmtId="0" fontId="1" fillId="2" borderId="0" xfId="0" applyNumberFormat="1" applyFont="1" applyFill="1" applyBorder="1" applyAlignment="1" applyProtection="1">
      <alignment/>
      <protection locked="0"/>
    </xf>
    <xf numFmtId="0" fontId="4" fillId="0" borderId="0" xfId="0" applyNumberFormat="1" applyFont="1" applyAlignment="1">
      <alignment/>
    </xf>
    <xf numFmtId="10" fontId="4" fillId="2" borderId="0" xfId="0" applyNumberFormat="1" applyFont="1" applyFill="1" applyBorder="1" applyAlignment="1" applyProtection="1">
      <alignment/>
      <protection locked="0"/>
    </xf>
    <xf numFmtId="10" fontId="4" fillId="2" borderId="0" xfId="0" applyNumberFormat="1" applyFont="1" applyFill="1" applyAlignment="1" applyProtection="1">
      <alignment/>
      <protection locked="0"/>
    </xf>
    <xf numFmtId="0" fontId="1" fillId="0" borderId="0" xfId="0" applyFont="1" applyAlignment="1">
      <alignment horizontal="center"/>
    </xf>
    <xf numFmtId="0" fontId="1" fillId="0" borderId="0" xfId="0" applyNumberFormat="1" applyFont="1" applyBorder="1" applyAlignment="1">
      <alignment horizontal="center"/>
    </xf>
    <xf numFmtId="38" fontId="5" fillId="0" borderId="16" xfId="0" applyNumberFormat="1" applyFont="1" applyBorder="1" applyAlignment="1">
      <alignment/>
    </xf>
    <xf numFmtId="9" fontId="5" fillId="2" borderId="0" xfId="0" applyNumberFormat="1" applyFont="1" applyFill="1" applyBorder="1" applyAlignment="1" applyProtection="1">
      <alignment/>
      <protection locked="0"/>
    </xf>
    <xf numFmtId="0" fontId="5" fillId="0" borderId="2" xfId="0" applyNumberFormat="1" applyFont="1" applyFill="1" applyBorder="1" applyAlignment="1" applyProtection="1">
      <alignment/>
      <protection locked="0"/>
    </xf>
    <xf numFmtId="164" fontId="5" fillId="0" borderId="0" xfId="0" applyNumberFormat="1" applyFont="1" applyFill="1" applyBorder="1" applyAlignment="1">
      <alignment/>
    </xf>
    <xf numFmtId="0" fontId="5" fillId="0" borderId="18" xfId="0" applyNumberFormat="1" applyFont="1" applyBorder="1" applyAlignment="1">
      <alignment/>
    </xf>
    <xf numFmtId="0" fontId="5" fillId="0" borderId="19" xfId="0" applyNumberFormat="1" applyFont="1" applyBorder="1" applyAlignment="1">
      <alignment/>
    </xf>
    <xf numFmtId="0" fontId="5" fillId="0" borderId="20" xfId="0" applyNumberFormat="1" applyFont="1" applyBorder="1" applyAlignment="1">
      <alignment/>
    </xf>
    <xf numFmtId="9" fontId="5" fillId="2" borderId="3" xfId="0" applyNumberFormat="1" applyFont="1" applyFill="1" applyBorder="1" applyAlignment="1" applyProtection="1">
      <alignment/>
      <protection locked="0"/>
    </xf>
    <xf numFmtId="164" fontId="5" fillId="0" borderId="21" xfId="0" applyNumberFormat="1" applyFont="1" applyBorder="1" applyAlignment="1">
      <alignment/>
    </xf>
    <xf numFmtId="164" fontId="5" fillId="0" borderId="2" xfId="0" applyNumberFormat="1" applyFont="1" applyBorder="1" applyAlignment="1">
      <alignment/>
    </xf>
    <xf numFmtId="164" fontId="5" fillId="0" borderId="3" xfId="0" applyNumberFormat="1" applyFont="1" applyFill="1" applyBorder="1" applyAlignment="1">
      <alignment/>
    </xf>
    <xf numFmtId="164" fontId="5" fillId="0" borderId="21" xfId="0" applyNumberFormat="1" applyFont="1" applyBorder="1" applyAlignment="1">
      <alignment/>
    </xf>
    <xf numFmtId="164" fontId="5" fillId="0" borderId="2" xfId="0" applyNumberFormat="1" applyFont="1" applyBorder="1" applyAlignment="1">
      <alignment/>
    </xf>
    <xf numFmtId="6" fontId="6" fillId="0" borderId="0" xfId="0" applyNumberFormat="1" applyFont="1" applyFill="1" applyBorder="1" applyAlignment="1">
      <alignment horizontal="right"/>
    </xf>
    <xf numFmtId="6" fontId="6" fillId="0" borderId="3" xfId="0" applyNumberFormat="1" applyFont="1" applyFill="1" applyBorder="1" applyAlignment="1">
      <alignment horizontal="right"/>
    </xf>
    <xf numFmtId="164" fontId="6" fillId="0" borderId="16" xfId="0" applyNumberFormat="1" applyFont="1" applyBorder="1" applyAlignment="1">
      <alignment/>
    </xf>
    <xf numFmtId="38" fontId="1" fillId="0" borderId="15" xfId="0" applyNumberFormat="1" applyFont="1" applyBorder="1" applyAlignment="1">
      <alignment/>
    </xf>
    <xf numFmtId="6" fontId="5" fillId="0" borderId="15" xfId="0" applyNumberFormat="1" applyFont="1" applyBorder="1" applyAlignment="1">
      <alignment/>
    </xf>
    <xf numFmtId="0" fontId="6" fillId="0" borderId="7" xfId="0" applyNumberFormat="1" applyFont="1" applyFill="1" applyBorder="1" applyAlignment="1">
      <alignment/>
    </xf>
    <xf numFmtId="0" fontId="5" fillId="0" borderId="21" xfId="0" applyNumberFormat="1" applyFont="1" applyFill="1" applyBorder="1" applyAlignment="1">
      <alignment/>
    </xf>
    <xf numFmtId="6" fontId="5" fillId="0" borderId="22" xfId="0" applyNumberFormat="1" applyFont="1" applyBorder="1" applyAlignment="1">
      <alignment/>
    </xf>
    <xf numFmtId="0" fontId="4" fillId="0" borderId="23" xfId="0" applyNumberFormat="1" applyFont="1" applyBorder="1" applyAlignment="1">
      <alignment/>
    </xf>
    <xf numFmtId="0" fontId="4" fillId="0" borderId="24" xfId="0" applyNumberFormat="1" applyFont="1" applyBorder="1" applyAlignment="1">
      <alignment/>
    </xf>
    <xf numFmtId="0" fontId="4" fillId="0" borderId="25" xfId="0" applyNumberFormat="1" applyFont="1" applyBorder="1" applyAlignment="1">
      <alignment/>
    </xf>
    <xf numFmtId="9" fontId="6" fillId="0" borderId="0" xfId="0" applyNumberFormat="1" applyFont="1" applyFill="1" applyBorder="1" applyAlignment="1">
      <alignment/>
    </xf>
    <xf numFmtId="164" fontId="6" fillId="0" borderId="26" xfId="0" applyNumberFormat="1" applyFont="1" applyFill="1" applyBorder="1" applyAlignment="1">
      <alignment/>
    </xf>
    <xf numFmtId="0" fontId="6" fillId="0" borderId="26" xfId="0" applyNumberFormat="1" applyFont="1" applyFill="1" applyBorder="1" applyAlignment="1">
      <alignment/>
    </xf>
    <xf numFmtId="0" fontId="5" fillId="0" borderId="26" xfId="0" applyNumberFormat="1" applyFont="1" applyFill="1" applyBorder="1" applyAlignment="1">
      <alignment/>
    </xf>
    <xf numFmtId="9" fontId="6" fillId="2" borderId="26" xfId="0" applyNumberFormat="1" applyFont="1" applyFill="1" applyBorder="1" applyAlignment="1" applyProtection="1">
      <alignment/>
      <protection locked="0"/>
    </xf>
    <xf numFmtId="0" fontId="6" fillId="0" borderId="27" xfId="0" applyNumberFormat="1" applyFont="1" applyFill="1" applyBorder="1" applyAlignment="1">
      <alignment/>
    </xf>
    <xf numFmtId="0" fontId="5" fillId="0" borderId="17" xfId="0" applyNumberFormat="1" applyFont="1" applyBorder="1" applyAlignment="1">
      <alignment/>
    </xf>
    <xf numFmtId="0" fontId="7" fillId="0" borderId="28" xfId="0" applyNumberFormat="1" applyFont="1" applyBorder="1" applyAlignment="1">
      <alignment horizontal="right"/>
    </xf>
    <xf numFmtId="0" fontId="6" fillId="0" borderId="28" xfId="0" applyNumberFormat="1" applyFont="1" applyBorder="1" applyAlignment="1">
      <alignment/>
    </xf>
    <xf numFmtId="0" fontId="7" fillId="0" borderId="28" xfId="0" applyNumberFormat="1" applyFont="1" applyBorder="1" applyAlignment="1">
      <alignment/>
    </xf>
    <xf numFmtId="0" fontId="3" fillId="0" borderId="28" xfId="0" applyNumberFormat="1" applyFont="1" applyBorder="1" applyAlignment="1">
      <alignment horizontal="right"/>
    </xf>
    <xf numFmtId="0" fontId="6" fillId="0" borderId="28" xfId="0" applyNumberFormat="1" applyFont="1" applyBorder="1" applyAlignment="1">
      <alignment/>
    </xf>
    <xf numFmtId="0" fontId="5" fillId="0" borderId="28" xfId="0" applyNumberFormat="1" applyFont="1" applyBorder="1" applyAlignment="1">
      <alignment/>
    </xf>
    <xf numFmtId="0" fontId="5" fillId="0" borderId="28" xfId="0" applyNumberFormat="1" applyFont="1" applyBorder="1" applyAlignment="1">
      <alignment/>
    </xf>
    <xf numFmtId="0" fontId="5" fillId="0" borderId="29" xfId="0" applyNumberFormat="1" applyFont="1" applyBorder="1" applyAlignment="1">
      <alignment/>
    </xf>
    <xf numFmtId="0" fontId="6" fillId="0" borderId="30" xfId="0" applyNumberFormat="1" applyFont="1" applyFill="1" applyBorder="1" applyAlignment="1">
      <alignment/>
    </xf>
    <xf numFmtId="164" fontId="5" fillId="0" borderId="22" xfId="0" applyNumberFormat="1" applyFont="1" applyBorder="1" applyAlignment="1">
      <alignment/>
    </xf>
    <xf numFmtId="164" fontId="5" fillId="0" borderId="22" xfId="0" applyNumberFormat="1" applyFont="1" applyBorder="1" applyAlignment="1">
      <alignment/>
    </xf>
    <xf numFmtId="9" fontId="4" fillId="2" borderId="0" xfId="0" applyNumberFormat="1" applyFont="1" applyFill="1" applyBorder="1" applyAlignment="1" applyProtection="1">
      <alignment/>
      <protection locked="0"/>
    </xf>
    <xf numFmtId="9" fontId="6" fillId="2" borderId="3" xfId="0" applyNumberFormat="1" applyFont="1" applyFill="1" applyBorder="1" applyAlignment="1" applyProtection="1">
      <alignment/>
      <protection locked="0"/>
    </xf>
    <xf numFmtId="0" fontId="1" fillId="2" borderId="0" xfId="0" applyNumberFormat="1" applyFont="1" applyFill="1" applyBorder="1" applyAlignment="1">
      <alignment/>
    </xf>
    <xf numFmtId="0" fontId="4" fillId="2" borderId="0" xfId="0" applyNumberFormat="1"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180975</xdr:rowOff>
    </xdr:from>
    <xdr:to>
      <xdr:col>5</xdr:col>
      <xdr:colOff>923925</xdr:colOff>
      <xdr:row>84</xdr:row>
      <xdr:rowOff>85725</xdr:rowOff>
    </xdr:to>
    <xdr:sp>
      <xdr:nvSpPr>
        <xdr:cNvPr id="1" name="TextBox 1"/>
        <xdr:cNvSpPr txBox="1">
          <a:spLocks noChangeArrowheads="1"/>
        </xdr:cNvSpPr>
      </xdr:nvSpPr>
      <xdr:spPr>
        <a:xfrm>
          <a:off x="228600" y="180975"/>
          <a:ext cx="5648325" cy="15906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HOW TO USE THE TEMPLATE
</a:t>
          </a:r>
          <a:r>
            <a:rPr lang="en-US" cap="none" sz="1100" b="0" i="0" u="none" baseline="0">
              <a:solidFill>
                <a:srgbClr val="000000"/>
              </a:solidFill>
              <a:latin typeface="Calibri"/>
              <a:ea typeface="Calibri"/>
              <a:cs typeface="Calibri"/>
            </a:rPr>
            <a:t>
This template is designed to help a farmer test the financial feasibility of small-scale production and processing of mixed salad greens using practices that qualify for HACCP certification.  The template assumes that salad greens production is just one enterprise in a diversified farm operation, although it could also be used to evaluate a single enterprise.  While the template can provide financial projections, it should not be the sole tool used in your determination.  “Small-scale” is roughly defined as the processing of 200 – 1,000 pounds of mixed greens per week in season, typically 24 – 30 weeks each year in New England.
You may find it useful to complete and save one copy of the template with data on your current situation.  Then complete a second copy with assumptions about the changes you would need to make on your farm to become HACCP certified, and that reflect your market research on the demand for HACCP certified salad greens.
The workbook template has four separate worksheets, each of which permits some input of data.   The input cells are colored blue.  If you wish to change data or formulas in any other cells, you will need to unlock the worksheet.
</a:t>
          </a:r>
          <a:r>
            <a:rPr lang="en-US" cap="none" sz="1100" b="1" i="0" u="none" baseline="0">
              <a:solidFill>
                <a:srgbClr val="000000"/>
              </a:solidFill>
              <a:latin typeface="Calibri"/>
              <a:ea typeface="Calibri"/>
              <a:cs typeface="Calibri"/>
            </a:rPr>
            <a:t>Revenue &amp; Direct Costs
</a:t>
          </a:r>
          <a:r>
            <a:rPr lang="en-US" cap="none" sz="1100" b="0" i="0" u="none" baseline="0">
              <a:solidFill>
                <a:srgbClr val="000000"/>
              </a:solidFill>
              <a:latin typeface="Calibri"/>
              <a:ea typeface="Calibri"/>
              <a:cs typeface="Calibri"/>
            </a:rPr>
            <a:t>a)  First enter your annual production assumptions.  The Revenue assumptions are tied to the total number of pounds produced.
b)  Enter the percentage of your annual production that you do expect to sell in each of the revenue categories, along with the price per pound.  Take care that the total percentage of production does not exceed 100%.  If your prices vary during the year, use average prices.
c)  Direct costs are divided into production (planting through harvest) and processing.  Use the average number of hours per week for each type of labor.
d)  When projecting labor costs with HACCP certification, be sure to allow time for oversight and documentation of processes.
</a:t>
          </a:r>
          <a:r>
            <a:rPr lang="en-US" cap="none" sz="1100" b="1" i="0" u="none" baseline="0">
              <a:solidFill>
                <a:srgbClr val="000000"/>
              </a:solidFill>
              <a:latin typeface="Calibri"/>
              <a:ea typeface="Calibri"/>
              <a:cs typeface="Calibri"/>
            </a:rPr>
            <a:t>Administrative (non-production costs)
</a:t>
          </a:r>
          <a:r>
            <a:rPr lang="en-US" cap="none" sz="1100" b="0" i="0" u="none" baseline="0">
              <a:solidFill>
                <a:srgbClr val="000000"/>
              </a:solidFill>
              <a:latin typeface="Calibri"/>
              <a:ea typeface="Calibri"/>
              <a:cs typeface="Calibri"/>
            </a:rPr>
            <a:t>Administrative costs are divided into those that are directly related to HAACP certified greens production (e.g., required testing and audits) and administrative expenses that are shared by all enterprises on the farm.
a)  The administrative staff section is for farm employees.  If for example, you hire out bookkeeping and accounting services, include those costs in Professional Fees under Other Administrative Costs.
b)  Enter the percentage of administrative costs allocated to greens production to reflect the relative amount of effort that goes into greens.  So, for example, if you and your workers spend approximately 1/3 of your time on greens production and 2/3 on production of other farm products, enter 33% as the allocation to greens.  The template also allows you to enter different percentages for each of the Other Administrative Costs, so if your experience tells you, for example, that rent should be allocated differently, you can do so.
</a:t>
          </a:r>
          <a:r>
            <a:rPr lang="en-US" cap="none" sz="1100" b="1" i="0" u="none" baseline="0">
              <a:solidFill>
                <a:srgbClr val="000000"/>
              </a:solidFill>
              <a:latin typeface="Calibri"/>
              <a:ea typeface="Calibri"/>
              <a:cs typeface="Calibri"/>
            </a:rPr>
            <a:t>Capital &amp; Non-capital Start-up Costs, Loans &amp; Depreciation
</a:t>
          </a:r>
          <a:r>
            <a:rPr lang="en-US" cap="none" sz="1100" b="0" i="0" u="none" baseline="0">
              <a:solidFill>
                <a:srgbClr val="000000"/>
              </a:solidFill>
              <a:latin typeface="Calibri"/>
              <a:ea typeface="Calibri"/>
              <a:cs typeface="Calibri"/>
            </a:rPr>
            <a:t>This worksheet allows you to enter the cost of building construction and renovation, equipment costs for changes in both growing/harvesting and processing, and one-time start-up costs to begin producing salad greens with HACCP certification.  
a)  Begin by entering all the relevant capital expenditures and one-time start-up costs.  If you are purchasing land or buildings, enter those costs in the Start-up Capital Costs section.  Straight-line depreciation will automatically be calculated based on your entries.
b)  Under Financing and Equity, enter the amount of any grants you expect to acquire for your project, the amount of your own money you plan to invest, and the amount of money you plan to borrow.  The template allows for up to two separate loans.
c)  For any loans you plan to take out, enter the interest rate and number of years for each.
</a:t>
          </a:r>
          <a:r>
            <a:rPr lang="en-US" cap="none" sz="1100" b="1" i="0" u="none" baseline="0">
              <a:solidFill>
                <a:srgbClr val="000000"/>
              </a:solidFill>
              <a:latin typeface="Calibri"/>
              <a:ea typeface="Calibri"/>
              <a:cs typeface="Calibri"/>
            </a:rPr>
            <a:t>Profit &amp; Loss and Cash Flow Projections
</a:t>
          </a:r>
          <a:r>
            <a:rPr lang="en-US" cap="none" sz="1100" b="0" i="0" u="none" baseline="0">
              <a:solidFill>
                <a:srgbClr val="000000"/>
              </a:solidFill>
              <a:latin typeface="Calibri"/>
              <a:ea typeface="Calibri"/>
              <a:cs typeface="Calibri"/>
            </a:rPr>
            <a:t>This worksheet carries forward data you entered in the first three worksheets to provide estimated profit and loss on greens production, as well as an annual cash flow projection for 5 years.  
a)  If you choose to, you can project increases (or decreases) in revenues, direct costs and operating costs in years 2 – 5 by changing the percentage in the row before each section.  
b)  You can build in a contingency to allow for an unanticipated expenses by entering a percentage in the column next to the line “Maint/contingency.”
c)  In the cash flow section you can adjust for cash shortfalls by entering additional grants or owners capital in years 2 – 5.  
d)  You may also use the Ending Cash Balance on the Cash Flow to determine whether you need to take out a line of credit (working capital) loan in any given year.  The worksheet assumes that a working capital loan will be repaid in full with interest in the following year.  Enter the interest rate on the line in the column next to “Interest on line of credit” under Operating Costs.  
e)  If you anticipate making capital expenditures in years 2-5, enter those amounts in the appropriate cells.  There is also a line where you can enter anticipated owners withdrawals.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60" zoomScaleNormal="125" workbookViewId="0" topLeftCell="A25">
      <selection activeCell="A1" sqref="A1"/>
    </sheetView>
  </sheetViews>
  <sheetFormatPr defaultColWidth="8.88671875" defaultRowHeight="15"/>
  <cols>
    <col min="1" max="16384" width="11.5546875" style="0" customWidth="1"/>
  </cols>
  <sheetData/>
  <printOptions/>
  <pageMargins left="0.75" right="0.75" top="1" bottom="1" header="0.5" footer="0.5"/>
  <pageSetup orientation="portrait" r:id="rId2"/>
  <headerFooter alignWithMargins="0">
    <oddFooter>&amp;LCISA 2009&amp;RCash Flow Template - Salad Greens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view="pageBreakPreview" zoomScale="60" zoomScaleNormal="125" workbookViewId="0" topLeftCell="A5">
      <selection activeCell="D42" sqref="D42"/>
    </sheetView>
  </sheetViews>
  <sheetFormatPr defaultColWidth="8.88671875" defaultRowHeight="15"/>
  <cols>
    <col min="1" max="1" width="33.10546875" style="14" bestFit="1" customWidth="1"/>
    <col min="2" max="2" width="8.4453125" style="14" bestFit="1" customWidth="1"/>
    <col min="3" max="4" width="5.99609375" style="14" bestFit="1" customWidth="1"/>
    <col min="5" max="5" width="8.6640625" style="14" bestFit="1" customWidth="1"/>
    <col min="6" max="6" width="9.5546875" style="14" bestFit="1" customWidth="1"/>
    <col min="7" max="7" width="3.6640625" style="14" customWidth="1"/>
    <col min="8" max="8" width="6.6640625" style="14" customWidth="1"/>
    <col min="9" max="9" width="7.3359375" style="14" customWidth="1"/>
    <col min="10" max="10" width="6.5546875" style="14" bestFit="1" customWidth="1"/>
    <col min="11" max="11" width="6.4453125" style="14" customWidth="1"/>
    <col min="12" max="12" width="8.3359375" style="14" bestFit="1" customWidth="1"/>
    <col min="13" max="16384" width="8.88671875" style="14" customWidth="1"/>
  </cols>
  <sheetData>
    <row r="1" spans="1:2" ht="15">
      <c r="A1" s="73" t="s">
        <v>222</v>
      </c>
      <c r="B1" s="73"/>
    </row>
    <row r="2" spans="1:2" ht="12.75">
      <c r="A2" s="15"/>
      <c r="B2" s="15"/>
    </row>
    <row r="3" spans="1:12" ht="12.75">
      <c r="A3" s="24"/>
      <c r="B3" s="23" t="s">
        <v>83</v>
      </c>
      <c r="C3" s="20"/>
      <c r="E3" s="19" t="s">
        <v>168</v>
      </c>
      <c r="H3" s="50" t="s">
        <v>93</v>
      </c>
      <c r="I3" s="15"/>
      <c r="J3" s="15"/>
      <c r="K3" s="15"/>
      <c r="L3" s="15"/>
    </row>
    <row r="4" spans="1:13" ht="15">
      <c r="A4" s="23" t="s">
        <v>26</v>
      </c>
      <c r="B4" s="23" t="s">
        <v>84</v>
      </c>
      <c r="C4" s="22" t="s">
        <v>91</v>
      </c>
      <c r="D4" s="19" t="s">
        <v>128</v>
      </c>
      <c r="E4" s="19" t="s">
        <v>95</v>
      </c>
      <c r="G4" s="16"/>
      <c r="H4" s="118" t="s">
        <v>96</v>
      </c>
      <c r="I4" s="119" t="s">
        <v>97</v>
      </c>
      <c r="J4" s="119" t="s">
        <v>98</v>
      </c>
      <c r="K4"/>
      <c r="L4"/>
      <c r="M4" s="1"/>
    </row>
    <row r="5" spans="1:13" ht="15">
      <c r="A5" s="1" t="s">
        <v>10</v>
      </c>
      <c r="B5" s="153"/>
      <c r="C5" s="90"/>
      <c r="D5" s="14" t="s">
        <v>92</v>
      </c>
      <c r="E5" s="44">
        <f>B5*J5*C5</f>
        <v>0</v>
      </c>
      <c r="G5" s="16"/>
      <c r="H5" s="94"/>
      <c r="I5" s="94"/>
      <c r="J5" s="14">
        <f>H5*I5</f>
        <v>0</v>
      </c>
      <c r="K5"/>
      <c r="L5"/>
      <c r="M5" s="1"/>
    </row>
    <row r="6" spans="1:13" ht="15">
      <c r="A6" s="1" t="s">
        <v>9</v>
      </c>
      <c r="B6" s="153"/>
      <c r="C6" s="90"/>
      <c r="D6" s="14" t="s">
        <v>92</v>
      </c>
      <c r="E6" s="44">
        <f>B6*J5*C6</f>
        <v>0</v>
      </c>
      <c r="G6" s="16"/>
      <c r="H6"/>
      <c r="I6"/>
      <c r="J6"/>
      <c r="K6"/>
      <c r="L6"/>
      <c r="M6" s="1"/>
    </row>
    <row r="7" spans="1:13" ht="15">
      <c r="A7" s="1" t="s">
        <v>39</v>
      </c>
      <c r="B7" s="153"/>
      <c r="C7" s="90"/>
      <c r="D7" s="14" t="s">
        <v>92</v>
      </c>
      <c r="E7" s="44">
        <f>B7*J5*C7</f>
        <v>0</v>
      </c>
      <c r="G7" s="16"/>
      <c r="H7"/>
      <c r="I7"/>
      <c r="J7"/>
      <c r="K7"/>
      <c r="L7"/>
      <c r="M7" s="1"/>
    </row>
    <row r="8" spans="1:13" ht="15">
      <c r="A8" s="1" t="s">
        <v>11</v>
      </c>
      <c r="B8" s="153"/>
      <c r="C8" s="90"/>
      <c r="D8" s="14" t="s">
        <v>92</v>
      </c>
      <c r="E8" s="44">
        <f>B8*J5*C8</f>
        <v>0</v>
      </c>
      <c r="G8" s="16"/>
      <c r="H8"/>
      <c r="I8"/>
      <c r="J8"/>
      <c r="K8"/>
      <c r="L8"/>
      <c r="M8" s="1"/>
    </row>
    <row r="9" spans="1:13" ht="15.75" thickBot="1">
      <c r="A9" s="1" t="s">
        <v>90</v>
      </c>
      <c r="B9" s="153"/>
      <c r="C9" s="90"/>
      <c r="D9" s="14" t="s">
        <v>92</v>
      </c>
      <c r="E9" s="135">
        <f>B9*J5*C9</f>
        <v>0</v>
      </c>
      <c r="G9" s="16"/>
      <c r="H9"/>
      <c r="I9"/>
      <c r="J9"/>
      <c r="K9"/>
      <c r="L9"/>
      <c r="M9" s="1"/>
    </row>
    <row r="10" spans="1:14" ht="13.5" thickBot="1">
      <c r="A10" s="26" t="s">
        <v>94</v>
      </c>
      <c r="B10" s="120">
        <f>SUM(B5:B9)</f>
        <v>0</v>
      </c>
      <c r="C10" s="49"/>
      <c r="D10" s="16"/>
      <c r="E10" s="136">
        <f>SUM(E5:E9)</f>
        <v>0</v>
      </c>
      <c r="F10" s="20"/>
      <c r="L10" s="16"/>
      <c r="M10" s="47"/>
      <c r="N10" s="20"/>
    </row>
    <row r="11" spans="1:13" ht="12.75">
      <c r="A11" s="21"/>
      <c r="B11" s="121"/>
      <c r="E11" s="21"/>
      <c r="F11" s="44"/>
      <c r="M11" s="21"/>
    </row>
    <row r="12" spans="1:8" ht="12.75">
      <c r="A12" s="19" t="s">
        <v>167</v>
      </c>
      <c r="B12" s="19"/>
      <c r="H12" s="26"/>
    </row>
    <row r="13" spans="1:11" ht="12.75">
      <c r="A13" s="19" t="s">
        <v>118</v>
      </c>
      <c r="B13" s="19" t="s">
        <v>100</v>
      </c>
      <c r="C13" s="19" t="s">
        <v>101</v>
      </c>
      <c r="D13" s="19" t="s">
        <v>99</v>
      </c>
      <c r="E13" s="19" t="s">
        <v>169</v>
      </c>
      <c r="H13" s="1"/>
      <c r="I13" s="1"/>
      <c r="J13" s="1"/>
      <c r="K13" s="1"/>
    </row>
    <row r="14" spans="1:11" ht="12.75">
      <c r="A14" s="19" t="s">
        <v>104</v>
      </c>
      <c r="B14" s="19"/>
      <c r="C14" s="19"/>
      <c r="D14" s="19"/>
      <c r="E14" s="19"/>
      <c r="H14" s="1"/>
      <c r="I14" s="1"/>
      <c r="J14" s="1"/>
      <c r="K14" s="1"/>
    </row>
    <row r="15" spans="1:11" ht="12.75">
      <c r="A15" s="14" t="s">
        <v>103</v>
      </c>
      <c r="B15" s="123"/>
      <c r="C15" s="94"/>
      <c r="D15" s="93"/>
      <c r="E15" s="18">
        <f>B15*C15*D15</f>
        <v>0</v>
      </c>
      <c r="H15" s="1"/>
      <c r="I15" s="1"/>
      <c r="J15" s="1"/>
      <c r="K15" s="1"/>
    </row>
    <row r="16" spans="1:11" ht="12.75">
      <c r="A16" s="14" t="s">
        <v>102</v>
      </c>
      <c r="B16" s="123"/>
      <c r="C16" s="94"/>
      <c r="D16" s="93"/>
      <c r="E16" s="18">
        <f>B16*C16*D16</f>
        <v>0</v>
      </c>
      <c r="H16" s="1"/>
      <c r="I16" s="1"/>
      <c r="J16" s="1"/>
      <c r="K16" s="1"/>
    </row>
    <row r="17" spans="1:11" ht="12.75">
      <c r="A17" s="14" t="s">
        <v>105</v>
      </c>
      <c r="B17" s="123"/>
      <c r="C17" s="94"/>
      <c r="D17" s="93"/>
      <c r="E17" s="138">
        <f>B17*C17*D17</f>
        <v>0</v>
      </c>
      <c r="H17" s="1"/>
      <c r="I17" s="1"/>
      <c r="J17" s="1"/>
      <c r="K17" s="1"/>
    </row>
    <row r="18" spans="1:13" ht="12.75">
      <c r="A18" s="19" t="s">
        <v>106</v>
      </c>
      <c r="C18" s="124">
        <f>SUM(C15:C17)</f>
        <v>0</v>
      </c>
      <c r="D18" s="137"/>
      <c r="E18" s="140">
        <f>SUM(E15:E17)</f>
        <v>0</v>
      </c>
      <c r="F18" s="20"/>
      <c r="H18" s="1"/>
      <c r="I18" s="1"/>
      <c r="J18" s="1"/>
      <c r="K18" s="1"/>
      <c r="L18" s="1"/>
      <c r="M18" s="1"/>
    </row>
    <row r="19" spans="1:13" ht="12.75">
      <c r="A19" s="19" t="s">
        <v>107</v>
      </c>
      <c r="C19" s="45"/>
      <c r="D19" s="46"/>
      <c r="E19" s="139"/>
      <c r="H19" s="1"/>
      <c r="I19" s="1"/>
      <c r="J19" s="1"/>
      <c r="K19" s="1"/>
      <c r="L19" s="1"/>
      <c r="M19" s="1"/>
    </row>
    <row r="20" spans="1:13" ht="12.75">
      <c r="A20" s="14" t="s">
        <v>108</v>
      </c>
      <c r="B20" s="123"/>
      <c r="C20" s="123"/>
      <c r="D20" s="93"/>
      <c r="E20" s="18">
        <f>B20*C20*D20</f>
        <v>0</v>
      </c>
      <c r="H20" s="1"/>
      <c r="I20" s="1"/>
      <c r="J20" s="1"/>
      <c r="K20" s="1"/>
      <c r="L20" s="1"/>
      <c r="M20" s="1"/>
    </row>
    <row r="21" spans="1:13" ht="12.75">
      <c r="A21" s="14" t="s">
        <v>110</v>
      </c>
      <c r="B21" s="123"/>
      <c r="C21" s="123"/>
      <c r="D21" s="93"/>
      <c r="E21" s="18">
        <f>B21*C21*D21</f>
        <v>0</v>
      </c>
      <c r="H21" s="1"/>
      <c r="I21" s="1"/>
      <c r="J21" s="1"/>
      <c r="K21" s="1"/>
      <c r="L21" s="1"/>
      <c r="M21" s="1"/>
    </row>
    <row r="22" spans="1:13" ht="12.75">
      <c r="A22" s="14" t="s">
        <v>109</v>
      </c>
      <c r="B22" s="123"/>
      <c r="C22" s="123"/>
      <c r="D22" s="93"/>
      <c r="E22" s="18">
        <f>B22*C22*D22</f>
        <v>0</v>
      </c>
      <c r="H22" s="1"/>
      <c r="I22" s="1"/>
      <c r="J22" s="1"/>
      <c r="K22" s="1"/>
      <c r="L22" s="1"/>
      <c r="M22" s="1"/>
    </row>
    <row r="23" spans="1:13" ht="12.75">
      <c r="A23" s="14" t="s">
        <v>117</v>
      </c>
      <c r="B23" s="123"/>
      <c r="C23" s="123"/>
      <c r="D23" s="154"/>
      <c r="E23" s="18">
        <f>B23*C23*D23</f>
        <v>0</v>
      </c>
      <c r="H23" s="1"/>
      <c r="I23" s="1"/>
      <c r="J23" s="1"/>
      <c r="K23" s="1"/>
      <c r="L23" s="1"/>
      <c r="M23" s="13"/>
    </row>
    <row r="24" spans="1:13" ht="12.75">
      <c r="A24" s="14" t="s">
        <v>111</v>
      </c>
      <c r="B24" s="123"/>
      <c r="C24" s="123"/>
      <c r="D24" s="154"/>
      <c r="E24" s="138">
        <f>B24*C24*D24</f>
        <v>0</v>
      </c>
      <c r="H24" s="1"/>
      <c r="I24" s="1"/>
      <c r="J24" s="1"/>
      <c r="K24" s="1"/>
      <c r="L24" s="1"/>
      <c r="M24" s="1"/>
    </row>
    <row r="25" spans="1:13" ht="12.75">
      <c r="A25" s="122" t="s">
        <v>116</v>
      </c>
      <c r="C25" s="124">
        <f>SUM(C20:C24)</f>
        <v>0</v>
      </c>
      <c r="D25" s="137"/>
      <c r="E25" s="140">
        <f>SUM(E20:E24)</f>
        <v>0</v>
      </c>
      <c r="F25" s="20"/>
      <c r="H25" s="1"/>
      <c r="I25" s="1"/>
      <c r="J25" s="1"/>
      <c r="K25" s="1"/>
      <c r="L25" s="1"/>
      <c r="M25" s="1"/>
    </row>
    <row r="26" spans="1:5" ht="12.75">
      <c r="A26" s="14" t="s">
        <v>172</v>
      </c>
      <c r="D26" s="92">
        <v>0.15</v>
      </c>
      <c r="E26" s="141">
        <f>(E18+E25)*D26</f>
        <v>0</v>
      </c>
    </row>
    <row r="27" spans="1:5" ht="13.5" thickBot="1">
      <c r="A27" s="14" t="s">
        <v>173</v>
      </c>
      <c r="D27" s="92">
        <v>0.15</v>
      </c>
      <c r="E27" s="135">
        <f>(E18+E25)*D27</f>
        <v>0</v>
      </c>
    </row>
    <row r="28" spans="1:6" ht="13.5" thickBot="1">
      <c r="A28" s="19" t="s">
        <v>174</v>
      </c>
      <c r="D28" s="16"/>
      <c r="E28" s="136">
        <f>E18+E25+E26+E27</f>
        <v>0</v>
      </c>
      <c r="F28" s="20"/>
    </row>
    <row r="29" spans="1:5" ht="12.75">
      <c r="A29" s="122" t="s">
        <v>119</v>
      </c>
      <c r="C29" s="19" t="s">
        <v>128</v>
      </c>
      <c r="D29" s="19" t="s">
        <v>127</v>
      </c>
      <c r="E29" s="21"/>
    </row>
    <row r="30" ht="12.75">
      <c r="A30" s="122" t="s">
        <v>120</v>
      </c>
    </row>
    <row r="31" spans="1:6" ht="12.75">
      <c r="A31" s="14" t="s">
        <v>121</v>
      </c>
      <c r="C31" s="94"/>
      <c r="D31" s="93"/>
      <c r="E31" s="14">
        <f>C31*D31</f>
        <v>0</v>
      </c>
      <c r="F31" s="155" t="s">
        <v>46</v>
      </c>
    </row>
    <row r="32" spans="1:5" ht="12.75">
      <c r="A32" s="14" t="s">
        <v>122</v>
      </c>
      <c r="C32" s="94"/>
      <c r="D32" s="93"/>
      <c r="E32" s="14">
        <f>C32*D32</f>
        <v>0</v>
      </c>
    </row>
    <row r="33" spans="1:5" ht="12.75">
      <c r="A33" s="14" t="s">
        <v>123</v>
      </c>
      <c r="C33" s="94"/>
      <c r="D33" s="93"/>
      <c r="E33" s="14">
        <f>C33*D33</f>
        <v>0</v>
      </c>
    </row>
    <row r="34" spans="1:5" ht="12.75">
      <c r="A34" s="14" t="s">
        <v>193</v>
      </c>
      <c r="C34" s="94"/>
      <c r="D34" s="93"/>
      <c r="E34" s="14">
        <f>C34*D34</f>
        <v>0</v>
      </c>
    </row>
    <row r="35" spans="1:6" ht="12.75">
      <c r="A35" s="122" t="s">
        <v>198</v>
      </c>
      <c r="C35" s="19"/>
      <c r="D35" s="142"/>
      <c r="E35" s="143">
        <f>SUM(E31:E34)</f>
        <v>0</v>
      </c>
      <c r="F35" s="20"/>
    </row>
    <row r="36" spans="1:5" ht="12.75">
      <c r="A36" s="122" t="s">
        <v>124</v>
      </c>
      <c r="C36" s="19"/>
      <c r="D36" s="19"/>
      <c r="E36" s="21"/>
    </row>
    <row r="37" spans="1:5" ht="12.75">
      <c r="A37" s="14" t="s">
        <v>186</v>
      </c>
      <c r="C37" s="94"/>
      <c r="D37" s="93"/>
      <c r="E37" s="14">
        <f>C37*D37</f>
        <v>0</v>
      </c>
    </row>
    <row r="38" spans="1:5" ht="12.75">
      <c r="A38" s="14" t="s">
        <v>187</v>
      </c>
      <c r="C38" s="94"/>
      <c r="D38" s="93"/>
      <c r="E38" s="14">
        <f>C38*D38</f>
        <v>0</v>
      </c>
    </row>
    <row r="39" spans="1:5" ht="12.75">
      <c r="A39" s="14" t="s">
        <v>188</v>
      </c>
      <c r="C39" s="94"/>
      <c r="D39" s="93"/>
      <c r="E39" s="14">
        <f>C39*D39</f>
        <v>0</v>
      </c>
    </row>
    <row r="40" spans="1:5" ht="12.75">
      <c r="A40" s="14" t="s">
        <v>192</v>
      </c>
      <c r="C40" s="94"/>
      <c r="D40" s="93"/>
      <c r="E40" s="14">
        <f>C40*D40</f>
        <v>0</v>
      </c>
    </row>
    <row r="41" spans="1:5" ht="12.75">
      <c r="A41" s="14" t="s">
        <v>194</v>
      </c>
      <c r="C41" s="94"/>
      <c r="D41" s="93"/>
      <c r="E41" s="14">
        <f>C41*D41</f>
        <v>0</v>
      </c>
    </row>
    <row r="42" spans="1:6" ht="13.5" thickBot="1">
      <c r="A42" s="122" t="s">
        <v>199</v>
      </c>
      <c r="D42" s="144"/>
      <c r="E42" s="145">
        <f>SUM(E37:E41)</f>
        <v>0</v>
      </c>
      <c r="F42" s="20"/>
    </row>
    <row r="43" spans="1:6" ht="13.5" thickBot="1">
      <c r="A43" s="19" t="s">
        <v>175</v>
      </c>
      <c r="D43" s="16"/>
      <c r="E43" s="136">
        <f>E28+E35+E42</f>
        <v>0</v>
      </c>
      <c r="F43" s="20"/>
    </row>
    <row r="44" ht="12.75">
      <c r="E44" s="21"/>
    </row>
  </sheetData>
  <sheetProtection sheet="1" objects="1" scenarios="1" selectLockedCells="1"/>
  <printOptions/>
  <pageMargins left="0.75" right="0.75" top="1" bottom="1" header="0.5" footer="0.5"/>
  <pageSetup fitToHeight="1" fitToWidth="1" horizontalDpi="600" verticalDpi="600" orientation="landscape" scale="84" r:id="rId1"/>
  <headerFooter alignWithMargins="0">
    <oddFooter>&amp;LCISA 2009&amp;RCash Flow Template - Salad Greens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125" zoomScaleNormal="125" workbookViewId="0" topLeftCell="A2">
      <selection activeCell="E23" sqref="E23"/>
    </sheetView>
  </sheetViews>
  <sheetFormatPr defaultColWidth="8.6640625" defaultRowHeight="15"/>
  <cols>
    <col min="1" max="1" width="25.6640625" style="0" customWidth="1"/>
    <col min="2" max="2" width="10.4453125" style="0" bestFit="1" customWidth="1"/>
    <col min="3" max="8" width="11.5546875" style="0" customWidth="1"/>
    <col min="9" max="9" width="8.6640625" style="0" customWidth="1"/>
    <col min="10" max="16384" width="11.5546875" style="0" customWidth="1"/>
  </cols>
  <sheetData>
    <row r="1" ht="15">
      <c r="A1" t="s">
        <v>63</v>
      </c>
    </row>
    <row r="2" spans="1:13" ht="15">
      <c r="A2" s="19"/>
      <c r="B2" s="17"/>
      <c r="C2" s="17"/>
      <c r="D2" s="17"/>
      <c r="E2" s="125" t="s">
        <v>126</v>
      </c>
      <c r="F2" s="17"/>
      <c r="G2" s="17"/>
      <c r="H2" s="17"/>
      <c r="I2" s="17"/>
      <c r="J2" s="17"/>
      <c r="K2" s="17"/>
      <c r="L2" s="17"/>
      <c r="M2" s="17"/>
    </row>
    <row r="3" spans="1:13" ht="15">
      <c r="A3" s="122" t="s">
        <v>71</v>
      </c>
      <c r="C3" s="125" t="s">
        <v>64</v>
      </c>
      <c r="D3" s="125" t="s">
        <v>65</v>
      </c>
      <c r="E3" s="125" t="s">
        <v>66</v>
      </c>
      <c r="F3" s="125" t="s">
        <v>67</v>
      </c>
      <c r="G3" s="17"/>
      <c r="H3" s="17"/>
      <c r="I3" s="17"/>
      <c r="J3" s="17"/>
      <c r="K3" s="17"/>
      <c r="L3" s="17"/>
      <c r="M3" s="17"/>
    </row>
    <row r="4" spans="1:13" ht="15">
      <c r="A4" s="14" t="s">
        <v>68</v>
      </c>
      <c r="B4" s="17"/>
      <c r="C4" s="157"/>
      <c r="D4" s="158"/>
      <c r="E4" s="157"/>
      <c r="F4" s="17">
        <f>C4*D4*E4</f>
        <v>0</v>
      </c>
      <c r="G4" s="17"/>
      <c r="H4" s="17"/>
      <c r="I4" s="17"/>
      <c r="J4" s="17"/>
      <c r="K4" s="17"/>
      <c r="L4" s="17"/>
      <c r="M4" s="17"/>
    </row>
    <row r="5" spans="1:13" ht="15">
      <c r="A5" s="14" t="s">
        <v>69</v>
      </c>
      <c r="B5" s="17"/>
      <c r="C5" s="157"/>
      <c r="D5" s="158"/>
      <c r="E5" s="157"/>
      <c r="F5" s="17">
        <f>C5*D5*E5</f>
        <v>0</v>
      </c>
      <c r="G5" s="156" t="s">
        <v>47</v>
      </c>
      <c r="H5" s="17"/>
      <c r="I5" s="17"/>
      <c r="J5" s="17"/>
      <c r="K5" s="17"/>
      <c r="L5" s="17"/>
      <c r="M5" s="17"/>
    </row>
    <row r="6" spans="1:13" ht="15">
      <c r="A6" s="14" t="s">
        <v>70</v>
      </c>
      <c r="B6" s="17"/>
      <c r="C6" s="157"/>
      <c r="D6" s="158"/>
      <c r="E6" s="157"/>
      <c r="F6" s="17">
        <f>C6*D6*E6</f>
        <v>0</v>
      </c>
      <c r="G6" s="17"/>
      <c r="H6" s="17"/>
      <c r="I6" s="17"/>
      <c r="J6" s="17"/>
      <c r="K6" s="17"/>
      <c r="L6" s="17"/>
      <c r="M6" s="17"/>
    </row>
    <row r="7" spans="1:13" ht="15.75" thickBot="1">
      <c r="A7" s="14" t="s">
        <v>6</v>
      </c>
      <c r="B7" s="17"/>
      <c r="C7" s="157"/>
      <c r="D7" s="158"/>
      <c r="E7" s="157"/>
      <c r="F7" s="129">
        <f>C7*D7*E7</f>
        <v>0</v>
      </c>
      <c r="G7" s="17"/>
      <c r="H7" s="17"/>
      <c r="I7" s="17"/>
      <c r="J7" s="17"/>
      <c r="K7" s="17"/>
      <c r="L7" s="17"/>
      <c r="M7" s="17"/>
    </row>
    <row r="8" spans="1:13" ht="15.75" thickBot="1">
      <c r="A8" s="122" t="s">
        <v>7</v>
      </c>
      <c r="B8" s="17"/>
      <c r="C8" s="17"/>
      <c r="D8" s="17"/>
      <c r="E8" s="133"/>
      <c r="F8" s="134">
        <f>SUM(F4:F7)</f>
        <v>0</v>
      </c>
      <c r="G8" s="131"/>
      <c r="H8" s="17"/>
      <c r="I8" s="17"/>
      <c r="J8" s="17"/>
      <c r="K8" s="17"/>
      <c r="L8" s="17"/>
      <c r="M8" s="17"/>
    </row>
    <row r="9" spans="1:13" ht="15">
      <c r="A9" s="122"/>
      <c r="B9" s="17"/>
      <c r="C9" s="17"/>
      <c r="D9" s="17"/>
      <c r="E9" s="133"/>
      <c r="F9" s="152"/>
      <c r="G9" s="131"/>
      <c r="H9" s="17"/>
      <c r="I9" s="17"/>
      <c r="J9" s="17"/>
      <c r="K9" s="17"/>
      <c r="L9" s="17"/>
      <c r="M9" s="17"/>
    </row>
    <row r="10" spans="1:13" ht="15">
      <c r="A10" s="122" t="s">
        <v>0</v>
      </c>
      <c r="B10" s="17"/>
      <c r="C10" s="17"/>
      <c r="D10" s="17"/>
      <c r="E10" s="125" t="s">
        <v>1</v>
      </c>
      <c r="F10" s="125" t="s">
        <v>8</v>
      </c>
      <c r="G10" s="17"/>
      <c r="H10" s="17"/>
      <c r="I10" s="17"/>
      <c r="J10" s="17"/>
      <c r="K10" s="17"/>
      <c r="L10" s="17"/>
      <c r="M10" s="17"/>
    </row>
    <row r="11" spans="1:13" ht="15">
      <c r="A11" s="19" t="s">
        <v>72</v>
      </c>
      <c r="B11" s="19" t="s">
        <v>38</v>
      </c>
      <c r="C11" s="19" t="s">
        <v>127</v>
      </c>
      <c r="D11" s="19" t="s">
        <v>169</v>
      </c>
      <c r="E11" s="122" t="s">
        <v>2</v>
      </c>
      <c r="F11" s="125" t="s">
        <v>3</v>
      </c>
      <c r="G11" s="17"/>
      <c r="H11" s="17"/>
      <c r="I11" s="17"/>
      <c r="J11" s="17"/>
      <c r="K11" s="17"/>
      <c r="L11" s="17"/>
      <c r="M11" s="17"/>
    </row>
    <row r="12" spans="1:13" ht="15">
      <c r="A12" s="14" t="s">
        <v>37</v>
      </c>
      <c r="B12" s="94"/>
      <c r="C12" s="93"/>
      <c r="D12" s="18">
        <f>C12*B12</f>
        <v>0</v>
      </c>
      <c r="E12" s="165"/>
      <c r="F12" s="17"/>
      <c r="G12" s="17"/>
      <c r="H12" s="17"/>
      <c r="I12" s="17"/>
      <c r="J12" s="17"/>
      <c r="K12" s="17"/>
      <c r="L12" s="17"/>
      <c r="M12" s="17"/>
    </row>
    <row r="13" spans="1:13" ht="15">
      <c r="A13" s="14" t="s">
        <v>189</v>
      </c>
      <c r="B13" s="94"/>
      <c r="C13" s="93"/>
      <c r="D13" s="18">
        <f>C13*B13</f>
        <v>0</v>
      </c>
      <c r="E13" s="165"/>
      <c r="F13" s="17"/>
      <c r="G13" s="17"/>
      <c r="H13" s="17"/>
      <c r="I13" s="17"/>
      <c r="J13" s="17"/>
      <c r="K13" s="17"/>
      <c r="L13" s="17"/>
      <c r="M13" s="17"/>
    </row>
    <row r="14" spans="1:13" ht="15">
      <c r="A14" s="14" t="s">
        <v>170</v>
      </c>
      <c r="B14" s="94"/>
      <c r="C14" s="93"/>
      <c r="D14" s="18">
        <f>C14*B14</f>
        <v>0</v>
      </c>
      <c r="E14" s="165"/>
      <c r="F14" s="17"/>
      <c r="G14" s="17"/>
      <c r="H14" s="17"/>
      <c r="I14" s="17"/>
      <c r="J14" s="17"/>
      <c r="K14" s="17"/>
      <c r="L14" s="17"/>
      <c r="M14" s="17"/>
    </row>
    <row r="15" spans="1:13" ht="15">
      <c r="A15" s="19" t="s">
        <v>171</v>
      </c>
      <c r="B15" s="19"/>
      <c r="C15" s="46"/>
      <c r="D15" s="45">
        <f>SUM(D12:D14)</f>
        <v>0</v>
      </c>
      <c r="E15" s="165"/>
      <c r="F15" s="17"/>
      <c r="G15" s="17"/>
      <c r="H15" s="17"/>
      <c r="I15" s="17"/>
      <c r="J15" s="17"/>
      <c r="K15" s="17"/>
      <c r="L15" s="17"/>
      <c r="M15" s="17"/>
    </row>
    <row r="16" spans="1:13" ht="15">
      <c r="A16" s="14" t="s">
        <v>172</v>
      </c>
      <c r="B16" s="14"/>
      <c r="C16" s="92">
        <v>0.15</v>
      </c>
      <c r="D16" s="44">
        <f>D15*C16</f>
        <v>0</v>
      </c>
      <c r="E16" s="165"/>
      <c r="F16" s="17"/>
      <c r="G16" s="17"/>
      <c r="H16" s="17"/>
      <c r="I16" s="17"/>
      <c r="J16" s="17"/>
      <c r="K16" s="17"/>
      <c r="L16" s="17"/>
      <c r="M16" s="17"/>
    </row>
    <row r="17" spans="1:13" ht="15">
      <c r="A17" s="14" t="s">
        <v>173</v>
      </c>
      <c r="B17" s="14"/>
      <c r="C17" s="92">
        <v>0.15</v>
      </c>
      <c r="D17" s="44">
        <f>D15*C17</f>
        <v>0</v>
      </c>
      <c r="E17" s="165"/>
      <c r="F17" s="129"/>
      <c r="G17" s="17"/>
      <c r="H17" s="17"/>
      <c r="I17" s="17"/>
      <c r="J17" s="17"/>
      <c r="K17" s="17"/>
      <c r="L17" s="17"/>
      <c r="M17" s="17"/>
    </row>
    <row r="18" spans="1:13" ht="15">
      <c r="A18" s="50" t="s">
        <v>219</v>
      </c>
      <c r="B18" s="14"/>
      <c r="C18" s="14"/>
      <c r="D18" s="45">
        <f>SUM(D15:D17)</f>
        <v>0</v>
      </c>
      <c r="E18" s="166"/>
      <c r="F18" s="132">
        <f>D18*E18</f>
        <v>0</v>
      </c>
      <c r="G18" s="131"/>
      <c r="H18" s="17"/>
      <c r="I18" s="17"/>
      <c r="J18" s="17"/>
      <c r="K18" s="17"/>
      <c r="L18" s="17"/>
      <c r="M18" s="17"/>
    </row>
    <row r="19" spans="1:13" ht="15">
      <c r="A19" s="23" t="s">
        <v>73</v>
      </c>
      <c r="B19" s="19" t="s">
        <v>220</v>
      </c>
      <c r="C19" s="19" t="s">
        <v>127</v>
      </c>
      <c r="D19" s="45"/>
      <c r="E19" s="14"/>
      <c r="F19" s="17"/>
      <c r="G19" s="17"/>
      <c r="H19" s="17"/>
      <c r="I19" s="17"/>
      <c r="J19" s="17"/>
      <c r="K19" s="17"/>
      <c r="L19" s="17"/>
      <c r="M19" s="17"/>
    </row>
    <row r="20" spans="1:6" ht="15">
      <c r="A20" s="1" t="s">
        <v>74</v>
      </c>
      <c r="B20" s="94"/>
      <c r="C20" s="93"/>
      <c r="D20" s="44">
        <f aca="true" t="shared" si="0" ref="D20:D25">C20*B20</f>
        <v>0</v>
      </c>
      <c r="E20" s="167"/>
      <c r="F20" s="17">
        <f aca="true" t="shared" si="1" ref="F20:F25">D20*E20</f>
        <v>0</v>
      </c>
    </row>
    <row r="21" spans="1:6" ht="15">
      <c r="A21" s="1" t="s">
        <v>25</v>
      </c>
      <c r="B21" s="94"/>
      <c r="C21" s="93"/>
      <c r="D21" s="44">
        <f t="shared" si="0"/>
        <v>0</v>
      </c>
      <c r="E21" s="167"/>
      <c r="F21" s="17">
        <f t="shared" si="1"/>
        <v>0</v>
      </c>
    </row>
    <row r="22" spans="1:6" ht="15">
      <c r="A22" s="1" t="s">
        <v>143</v>
      </c>
      <c r="B22" s="94"/>
      <c r="C22" s="93"/>
      <c r="D22" s="44">
        <f t="shared" si="0"/>
        <v>0</v>
      </c>
      <c r="E22" s="167"/>
      <c r="F22" s="17">
        <f t="shared" si="1"/>
        <v>0</v>
      </c>
    </row>
    <row r="23" spans="1:6" ht="15">
      <c r="A23" s="1" t="s">
        <v>144</v>
      </c>
      <c r="B23" s="94"/>
      <c r="C23" s="93"/>
      <c r="D23" s="44">
        <f t="shared" si="0"/>
        <v>0</v>
      </c>
      <c r="E23" s="167"/>
      <c r="F23" s="17">
        <f t="shared" si="1"/>
        <v>0</v>
      </c>
    </row>
    <row r="24" spans="1:6" ht="15">
      <c r="A24" s="1" t="s">
        <v>147</v>
      </c>
      <c r="B24" s="94"/>
      <c r="C24" s="93"/>
      <c r="D24" s="44">
        <f t="shared" si="0"/>
        <v>0</v>
      </c>
      <c r="E24" s="167"/>
      <c r="F24" s="17">
        <f t="shared" si="1"/>
        <v>0</v>
      </c>
    </row>
    <row r="25" spans="1:6" ht="15">
      <c r="A25" s="1" t="s">
        <v>145</v>
      </c>
      <c r="B25" s="94"/>
      <c r="C25" s="93"/>
      <c r="D25" s="44">
        <f t="shared" si="0"/>
        <v>0</v>
      </c>
      <c r="E25" s="167"/>
      <c r="F25" s="17">
        <f t="shared" si="1"/>
        <v>0</v>
      </c>
    </row>
    <row r="26" spans="1:6" ht="15.75" thickBot="1">
      <c r="A26" s="1" t="s">
        <v>4</v>
      </c>
      <c r="B26" s="94"/>
      <c r="C26" s="93"/>
      <c r="D26" s="44">
        <f>C26*B26</f>
        <v>0</v>
      </c>
      <c r="E26" s="167"/>
      <c r="F26" s="129">
        <f>D26*E26</f>
        <v>0</v>
      </c>
    </row>
    <row r="27" spans="1:7" ht="15.75" thickBot="1">
      <c r="A27" s="122" t="s">
        <v>5</v>
      </c>
      <c r="E27" s="127"/>
      <c r="F27" s="134">
        <f>SUM(F18:F26)</f>
        <v>0</v>
      </c>
      <c r="G27" s="128"/>
    </row>
    <row r="28" ht="15">
      <c r="F28" s="130"/>
    </row>
  </sheetData>
  <sheetProtection sheet="1" objects="1" scenarios="1" selectLockedCells="1"/>
  <printOptions/>
  <pageMargins left="0.75" right="0.5" top="1" bottom="1" header="0.5" footer="0.5"/>
  <pageSetup fitToHeight="1" fitToWidth="1" horizontalDpi="600" verticalDpi="600" orientation="landscape" r:id="rId1"/>
  <headerFooter alignWithMargins="0">
    <oddFooter>&amp;LCISA 2009&amp;RCash Flow Template - Salad Greens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zoomScale="125" zoomScaleNormal="125" workbookViewId="0" topLeftCell="A39">
      <selection activeCell="I37" sqref="I37"/>
    </sheetView>
  </sheetViews>
  <sheetFormatPr defaultColWidth="8.6640625" defaultRowHeight="15"/>
  <cols>
    <col min="1" max="1" width="18.99609375" style="0" bestFit="1" customWidth="1"/>
    <col min="2" max="2" width="10.99609375" style="0" bestFit="1" customWidth="1"/>
    <col min="3" max="4" width="9.88671875" style="0" bestFit="1" customWidth="1"/>
    <col min="5" max="5" width="10.88671875" style="0" bestFit="1" customWidth="1"/>
    <col min="6" max="11" width="9.88671875" style="0" bestFit="1" customWidth="1"/>
    <col min="12" max="16384" width="11.5546875" style="0" customWidth="1"/>
  </cols>
  <sheetData>
    <row r="1" ht="15">
      <c r="A1" s="71" t="s">
        <v>44</v>
      </c>
    </row>
    <row r="3" spans="1:15" s="8" customFormat="1" ht="12.75">
      <c r="A3" s="26" t="s">
        <v>13</v>
      </c>
      <c r="B3" s="26" t="s">
        <v>216</v>
      </c>
      <c r="C3" s="1"/>
      <c r="D3" s="1"/>
      <c r="E3" s="38" t="s">
        <v>53</v>
      </c>
      <c r="I3" s="38" t="s">
        <v>155</v>
      </c>
      <c r="L3" s="1"/>
      <c r="M3" s="1"/>
      <c r="N3" s="1"/>
      <c r="O3" s="7"/>
    </row>
    <row r="4" spans="1:15" s="8" customFormat="1" ht="12.75">
      <c r="A4" s="39" t="s">
        <v>207</v>
      </c>
      <c r="B4" s="1"/>
      <c r="C4" s="1"/>
      <c r="D4" s="1"/>
      <c r="E4" s="38" t="s">
        <v>54</v>
      </c>
      <c r="I4" s="214" t="s">
        <v>52</v>
      </c>
      <c r="J4" s="215"/>
      <c r="K4" s="215"/>
      <c r="L4" s="1"/>
      <c r="M4" s="1"/>
      <c r="N4" s="1"/>
      <c r="O4" s="7"/>
    </row>
    <row r="5" spans="1:15" s="8" customFormat="1" ht="12.75">
      <c r="A5" s="39" t="s">
        <v>208</v>
      </c>
      <c r="B5" s="13">
        <v>0</v>
      </c>
      <c r="C5" s="95"/>
      <c r="D5" s="1"/>
      <c r="E5" s="97"/>
      <c r="F5" s="97"/>
      <c r="G5" s="98"/>
      <c r="I5" s="97" t="s">
        <v>48</v>
      </c>
      <c r="J5" s="97"/>
      <c r="K5" s="163"/>
      <c r="L5" s="1"/>
      <c r="M5" s="1"/>
      <c r="N5" s="1"/>
      <c r="O5" s="7"/>
    </row>
    <row r="6" spans="1:15" s="8" customFormat="1" ht="12.75">
      <c r="A6" s="39" t="s">
        <v>209</v>
      </c>
      <c r="B6" s="13">
        <v>27.5</v>
      </c>
      <c r="C6" s="95"/>
      <c r="D6" s="1"/>
      <c r="E6" s="97"/>
      <c r="F6" s="97"/>
      <c r="G6" s="98"/>
      <c r="I6" s="97" t="s">
        <v>49</v>
      </c>
      <c r="J6" s="97"/>
      <c r="K6" s="163"/>
      <c r="L6" s="1"/>
      <c r="M6" s="1"/>
      <c r="N6" s="1"/>
      <c r="O6" s="7"/>
    </row>
    <row r="7" spans="1:15" s="8" customFormat="1" ht="12.75">
      <c r="A7" s="39" t="s">
        <v>12</v>
      </c>
      <c r="B7" s="13"/>
      <c r="C7" s="91"/>
      <c r="D7" s="1"/>
      <c r="E7" s="97"/>
      <c r="F7" s="97"/>
      <c r="G7" s="98"/>
      <c r="I7" s="97" t="s">
        <v>50</v>
      </c>
      <c r="J7" s="97"/>
      <c r="K7" s="163"/>
      <c r="L7" s="1"/>
      <c r="M7" s="1"/>
      <c r="N7" s="1"/>
      <c r="O7" s="7"/>
    </row>
    <row r="8" spans="1:15" s="8" customFormat="1" ht="12.75">
      <c r="A8" s="1" t="s">
        <v>210</v>
      </c>
      <c r="B8" s="13">
        <v>27.5</v>
      </c>
      <c r="C8" s="126">
        <f>G11</f>
        <v>0</v>
      </c>
      <c r="D8" s="13"/>
      <c r="E8" s="97"/>
      <c r="F8" s="97"/>
      <c r="G8" s="98"/>
      <c r="I8" s="97" t="s">
        <v>156</v>
      </c>
      <c r="J8" s="97"/>
      <c r="K8" s="163"/>
      <c r="L8" s="1"/>
      <c r="M8" s="1"/>
      <c r="N8" s="1"/>
      <c r="O8" s="7"/>
    </row>
    <row r="9" spans="1:15" s="8" customFormat="1" ht="12.75">
      <c r="A9" s="1" t="s">
        <v>212</v>
      </c>
      <c r="B9" s="13">
        <v>15</v>
      </c>
      <c r="C9" s="126">
        <f>G19</f>
        <v>0</v>
      </c>
      <c r="D9" s="13"/>
      <c r="E9" s="97"/>
      <c r="F9" s="97"/>
      <c r="G9" s="98"/>
      <c r="I9" s="164" t="s">
        <v>51</v>
      </c>
      <c r="J9" s="97"/>
      <c r="K9" s="163"/>
      <c r="L9" s="1"/>
      <c r="M9" s="1"/>
      <c r="N9" s="1"/>
      <c r="O9" s="7"/>
    </row>
    <row r="10" spans="1:15" s="8" customFormat="1" ht="12.75">
      <c r="A10" s="1" t="s">
        <v>211</v>
      </c>
      <c r="B10" s="13">
        <v>7</v>
      </c>
      <c r="C10" s="126">
        <f>K22</f>
        <v>0</v>
      </c>
      <c r="D10" s="13"/>
      <c r="E10" s="97"/>
      <c r="F10" s="97"/>
      <c r="G10" s="98"/>
      <c r="I10" s="97" t="s">
        <v>157</v>
      </c>
      <c r="J10" s="97"/>
      <c r="K10" s="163"/>
      <c r="L10" s="1"/>
      <c r="M10" s="1"/>
      <c r="N10" s="1"/>
      <c r="O10" s="7"/>
    </row>
    <row r="11" spans="1:15" s="8" customFormat="1" ht="12.75">
      <c r="A11" s="1" t="s">
        <v>113</v>
      </c>
      <c r="B11" s="13"/>
      <c r="C11" s="96"/>
      <c r="D11" s="13"/>
      <c r="E11" s="160" t="s">
        <v>55</v>
      </c>
      <c r="G11" s="161">
        <f>SUM(G5:G10)</f>
        <v>0</v>
      </c>
      <c r="I11" s="97" t="s">
        <v>158</v>
      </c>
      <c r="J11" s="97"/>
      <c r="K11" s="163"/>
      <c r="L11" s="1"/>
      <c r="M11" s="1"/>
      <c r="N11" s="1"/>
      <c r="O11" s="7"/>
    </row>
    <row r="12" spans="1:15" s="8" customFormat="1" ht="12.75">
      <c r="A12" s="41" t="s">
        <v>114</v>
      </c>
      <c r="B12" s="1"/>
      <c r="C12" s="9">
        <f>SUM(C5:C11)</f>
        <v>0</v>
      </c>
      <c r="D12" s="13"/>
      <c r="I12" s="97" t="s">
        <v>195</v>
      </c>
      <c r="J12" s="97"/>
      <c r="K12" s="163"/>
      <c r="L12" s="1"/>
      <c r="M12" s="1"/>
      <c r="N12" s="1"/>
      <c r="O12" s="7"/>
    </row>
    <row r="13" spans="1:15" s="8" customFormat="1" ht="13.5" thickBot="1">
      <c r="A13" s="41" t="s">
        <v>89</v>
      </c>
      <c r="B13" s="1"/>
      <c r="C13" s="9">
        <f>K32</f>
        <v>0</v>
      </c>
      <c r="D13" s="13"/>
      <c r="E13" s="38" t="s">
        <v>56</v>
      </c>
      <c r="G13" s="162"/>
      <c r="H13" s="37"/>
      <c r="I13" s="97" t="s">
        <v>159</v>
      </c>
      <c r="J13" s="97"/>
      <c r="K13" s="163"/>
      <c r="L13" s="1"/>
      <c r="M13" s="1"/>
      <c r="N13" s="1"/>
      <c r="O13" s="7"/>
    </row>
    <row r="14" spans="1:15" s="8" customFormat="1" ht="13.5" thickBot="1">
      <c r="A14" s="28" t="s">
        <v>153</v>
      </c>
      <c r="B14" s="1"/>
      <c r="C14" s="146">
        <f>C12+C13</f>
        <v>0</v>
      </c>
      <c r="D14" s="13"/>
      <c r="E14" s="97" t="s">
        <v>57</v>
      </c>
      <c r="F14" s="97"/>
      <c r="G14" s="98"/>
      <c r="H14" s="37"/>
      <c r="I14" s="97" t="s">
        <v>160</v>
      </c>
      <c r="J14" s="97"/>
      <c r="K14" s="163"/>
      <c r="L14" s="1"/>
      <c r="M14" s="1"/>
      <c r="N14" s="1"/>
      <c r="O14" s="7"/>
    </row>
    <row r="15" spans="1:15" s="8" customFormat="1" ht="12.75">
      <c r="A15" s="28"/>
      <c r="B15" s="1"/>
      <c r="C15" s="9"/>
      <c r="D15" s="13"/>
      <c r="E15" s="97" t="s">
        <v>58</v>
      </c>
      <c r="F15" s="97"/>
      <c r="G15" s="98"/>
      <c r="H15" s="37"/>
      <c r="I15" s="97" t="s">
        <v>45</v>
      </c>
      <c r="J15" s="97"/>
      <c r="K15" s="163"/>
      <c r="L15" s="1"/>
      <c r="M15" s="1"/>
      <c r="N15" s="1"/>
      <c r="O15" s="7"/>
    </row>
    <row r="16" spans="1:15" s="8" customFormat="1" ht="12.75">
      <c r="A16" s="41"/>
      <c r="B16" s="1"/>
      <c r="C16" s="9"/>
      <c r="D16" s="13"/>
      <c r="E16" s="97" t="s">
        <v>59</v>
      </c>
      <c r="F16" s="97"/>
      <c r="G16" s="98"/>
      <c r="H16" s="37"/>
      <c r="I16" s="97" t="s">
        <v>161</v>
      </c>
      <c r="J16" s="97"/>
      <c r="K16" s="163"/>
      <c r="L16" s="1"/>
      <c r="M16" s="1"/>
      <c r="N16" s="1"/>
      <c r="O16" s="7"/>
    </row>
    <row r="17" spans="1:15" s="8" customFormat="1" ht="12.75">
      <c r="A17" s="41"/>
      <c r="B17" s="1"/>
      <c r="C17" s="9"/>
      <c r="D17" s="13"/>
      <c r="E17" s="97" t="s">
        <v>60</v>
      </c>
      <c r="F17" s="97"/>
      <c r="G17" s="98"/>
      <c r="H17" s="37"/>
      <c r="I17" s="97" t="s">
        <v>162</v>
      </c>
      <c r="J17" s="97"/>
      <c r="K17" s="163"/>
      <c r="L17" s="1"/>
      <c r="M17" s="1"/>
      <c r="N17" s="1"/>
      <c r="O17" s="7"/>
    </row>
    <row r="18" spans="1:15" s="8" customFormat="1" ht="12.75">
      <c r="A18" s="41"/>
      <c r="B18" s="1"/>
      <c r="C18" s="9"/>
      <c r="D18" s="13"/>
      <c r="E18" s="97" t="s">
        <v>61</v>
      </c>
      <c r="F18" s="97"/>
      <c r="G18" s="98"/>
      <c r="H18" s="37"/>
      <c r="I18" s="91" t="s">
        <v>163</v>
      </c>
      <c r="J18" s="97"/>
      <c r="K18" s="163"/>
      <c r="L18" s="1"/>
      <c r="M18" s="1"/>
      <c r="N18" s="1"/>
      <c r="O18" s="7"/>
    </row>
    <row r="19" spans="1:15" s="8" customFormat="1" ht="12.75">
      <c r="A19" s="41"/>
      <c r="B19" s="1"/>
      <c r="C19" s="9"/>
      <c r="D19" s="13"/>
      <c r="E19" s="41" t="s">
        <v>62</v>
      </c>
      <c r="G19" s="161">
        <f>SUM(G14:G18)</f>
        <v>0</v>
      </c>
      <c r="H19" s="37"/>
      <c r="I19" s="91" t="s">
        <v>164</v>
      </c>
      <c r="J19" s="97"/>
      <c r="K19" s="163"/>
      <c r="L19" s="1"/>
      <c r="M19" s="1"/>
      <c r="N19" s="1"/>
      <c r="O19" s="7"/>
    </row>
    <row r="20" spans="1:15" s="8" customFormat="1" ht="12.75">
      <c r="A20" s="41"/>
      <c r="B20" s="1"/>
      <c r="C20" s="9"/>
      <c r="D20" s="13"/>
      <c r="E20" s="41"/>
      <c r="H20" s="37"/>
      <c r="I20" s="91" t="s">
        <v>165</v>
      </c>
      <c r="J20" s="97"/>
      <c r="K20" s="163"/>
      <c r="L20" s="1"/>
      <c r="M20" s="1"/>
      <c r="N20" s="1"/>
      <c r="O20" s="7"/>
    </row>
    <row r="21" spans="1:15" s="8" customFormat="1" ht="12.75">
      <c r="A21" s="41"/>
      <c r="B21" s="1"/>
      <c r="C21" s="9"/>
      <c r="D21" s="13"/>
      <c r="E21" s="41"/>
      <c r="H21" s="37"/>
      <c r="I21" s="97" t="s">
        <v>197</v>
      </c>
      <c r="J21" s="97"/>
      <c r="K21" s="163"/>
      <c r="L21" s="1"/>
      <c r="M21" s="1"/>
      <c r="N21" s="1"/>
      <c r="O21" s="7"/>
    </row>
    <row r="22" spans="1:15" s="8" customFormat="1" ht="12.75">
      <c r="A22" s="41"/>
      <c r="B22" s="1"/>
      <c r="C22" s="9"/>
      <c r="D22" s="13"/>
      <c r="E22" s="41"/>
      <c r="H22" s="37"/>
      <c r="I22" s="41" t="s">
        <v>196</v>
      </c>
      <c r="K22" s="159">
        <f>SUM(K5:K21)</f>
        <v>0</v>
      </c>
      <c r="L22" s="1"/>
      <c r="M22" s="1"/>
      <c r="N22" s="1"/>
      <c r="O22" s="7"/>
    </row>
    <row r="23" spans="1:15" s="8" customFormat="1" ht="12.75">
      <c r="A23" s="28" t="s">
        <v>87</v>
      </c>
      <c r="B23" s="1"/>
      <c r="C23" s="1"/>
      <c r="D23" s="1"/>
      <c r="H23" s="37"/>
      <c r="I23" s="1"/>
      <c r="L23" s="1"/>
      <c r="M23" s="1"/>
      <c r="N23" s="1"/>
      <c r="O23" s="7"/>
    </row>
    <row r="24" spans="1:15" s="8" customFormat="1" ht="12.75">
      <c r="A24" s="1" t="s">
        <v>115</v>
      </c>
      <c r="B24" s="13"/>
      <c r="C24" s="96"/>
      <c r="D24" s="72" t="s">
        <v>221</v>
      </c>
      <c r="H24" s="37"/>
      <c r="I24" s="38" t="s">
        <v>14</v>
      </c>
      <c r="L24" s="1"/>
      <c r="M24" s="1"/>
      <c r="N24" s="1"/>
      <c r="O24" s="7"/>
    </row>
    <row r="25" spans="1:15" s="8" customFormat="1" ht="12.75">
      <c r="A25" s="1" t="s">
        <v>152</v>
      </c>
      <c r="B25" s="13"/>
      <c r="C25" s="96"/>
      <c r="D25" s="13"/>
      <c r="H25" s="37"/>
      <c r="I25" s="97" t="s">
        <v>190</v>
      </c>
      <c r="J25" s="97"/>
      <c r="K25" s="98"/>
      <c r="L25" s="1"/>
      <c r="M25" s="1"/>
      <c r="N25" s="1"/>
      <c r="O25" s="7"/>
    </row>
    <row r="26" spans="1:15" s="8" customFormat="1" ht="12.75">
      <c r="A26" s="1" t="s">
        <v>18</v>
      </c>
      <c r="B26" s="13"/>
      <c r="C26" s="96"/>
      <c r="D26" s="13"/>
      <c r="H26" s="37"/>
      <c r="I26" s="97" t="s">
        <v>15</v>
      </c>
      <c r="J26" s="97"/>
      <c r="K26" s="99"/>
      <c r="L26" s="1"/>
      <c r="M26" s="1"/>
      <c r="N26" s="1"/>
      <c r="O26" s="7"/>
    </row>
    <row r="27" spans="1:15" s="8" customFormat="1" ht="13.5" thickBot="1">
      <c r="A27" s="1" t="s">
        <v>19</v>
      </c>
      <c r="B27" s="13"/>
      <c r="C27" s="96"/>
      <c r="D27" s="13"/>
      <c r="H27" s="37"/>
      <c r="I27" s="97" t="s">
        <v>191</v>
      </c>
      <c r="J27" s="97"/>
      <c r="K27" s="99"/>
      <c r="L27" s="1"/>
      <c r="M27" s="1"/>
      <c r="N27" s="1"/>
      <c r="O27" s="7"/>
    </row>
    <row r="28" spans="1:15" s="8" customFormat="1" ht="13.5" thickBot="1">
      <c r="A28" s="40" t="s">
        <v>17</v>
      </c>
      <c r="B28" s="13"/>
      <c r="C28" s="148">
        <f>SUM(C24:C27)</f>
        <v>0</v>
      </c>
      <c r="D28" s="13"/>
      <c r="I28" s="97" t="s">
        <v>197</v>
      </c>
      <c r="J28" s="97"/>
      <c r="K28" s="99"/>
      <c r="L28" s="1"/>
      <c r="M28" s="1"/>
      <c r="N28" s="1"/>
      <c r="O28" s="7"/>
    </row>
    <row r="29" spans="9:15" s="8" customFormat="1" ht="12.75">
      <c r="I29" s="97" t="s">
        <v>197</v>
      </c>
      <c r="J29" s="97"/>
      <c r="K29" s="99"/>
      <c r="O29" s="7"/>
    </row>
    <row r="30" spans="9:15" s="8" customFormat="1" ht="12.75">
      <c r="I30" s="97" t="s">
        <v>197</v>
      </c>
      <c r="J30" s="97"/>
      <c r="K30" s="99"/>
      <c r="O30" s="7"/>
    </row>
    <row r="31" spans="9:15" s="8" customFormat="1" ht="12.75">
      <c r="I31" s="97" t="s">
        <v>197</v>
      </c>
      <c r="J31" s="97"/>
      <c r="K31" s="99"/>
      <c r="O31" s="7"/>
    </row>
    <row r="32" spans="9:15" s="8" customFormat="1" ht="12.75">
      <c r="I32" s="40" t="s">
        <v>154</v>
      </c>
      <c r="K32" s="147">
        <f>SUM(K25:K31)</f>
        <v>0</v>
      </c>
      <c r="O32" s="7"/>
    </row>
    <row r="33" s="8" customFormat="1" ht="13.5" thickBot="1">
      <c r="O33" s="7"/>
    </row>
    <row r="34" spans="1:15" s="8" customFormat="1" ht="13.5" thickBot="1">
      <c r="A34" s="85" t="s">
        <v>80</v>
      </c>
      <c r="B34" s="86"/>
      <c r="C34" s="87"/>
      <c r="D34" s="86"/>
      <c r="E34" s="88"/>
      <c r="F34" s="89"/>
      <c r="O34" s="7"/>
    </row>
    <row r="35" spans="1:15" s="8" customFormat="1" ht="15">
      <c r="A35" s="10" t="s">
        <v>16</v>
      </c>
      <c r="B35" s="21" t="s">
        <v>18</v>
      </c>
      <c r="C35" s="117">
        <f>$C$26</f>
        <v>0</v>
      </c>
      <c r="E35" s="21" t="s">
        <v>19</v>
      </c>
      <c r="F35" s="117">
        <f>$C$27</f>
        <v>0</v>
      </c>
      <c r="G35" s="26" t="s">
        <v>181</v>
      </c>
      <c r="H35" s="48">
        <f>C35+F35</f>
        <v>0</v>
      </c>
      <c r="I35" s="14"/>
      <c r="J35" s="14"/>
      <c r="K35" s="14"/>
      <c r="L35"/>
      <c r="O35" s="7"/>
    </row>
    <row r="36" spans="2:15" s="8" customFormat="1" ht="15">
      <c r="B36" s="52" t="s">
        <v>179</v>
      </c>
      <c r="C36" s="92">
        <v>0</v>
      </c>
      <c r="E36" s="52" t="s">
        <v>179</v>
      </c>
      <c r="F36" s="92">
        <v>0</v>
      </c>
      <c r="G36" s="14"/>
      <c r="H36" s="14"/>
      <c r="I36" s="14"/>
      <c r="J36" s="14"/>
      <c r="K36" s="14"/>
      <c r="L36"/>
      <c r="O36" s="7"/>
    </row>
    <row r="37" spans="2:15" s="8" customFormat="1" ht="15">
      <c r="B37" s="14" t="s">
        <v>180</v>
      </c>
      <c r="C37" s="94">
        <v>1</v>
      </c>
      <c r="E37" s="14" t="s">
        <v>180</v>
      </c>
      <c r="F37" s="94">
        <v>1</v>
      </c>
      <c r="G37" s="14"/>
      <c r="H37" s="14"/>
      <c r="I37" s="14"/>
      <c r="J37" s="14"/>
      <c r="K37" s="14"/>
      <c r="L37"/>
      <c r="O37" s="7"/>
    </row>
    <row r="38" spans="2:15" s="8" customFormat="1" ht="15">
      <c r="B38" s="51" t="s">
        <v>205</v>
      </c>
      <c r="C38" s="51">
        <f>PMT(C36,C37,C35)</f>
        <v>0</v>
      </c>
      <c r="E38" s="51" t="s">
        <v>205</v>
      </c>
      <c r="F38" s="51">
        <f>PMT(F36,F37,F35)</f>
        <v>0</v>
      </c>
      <c r="G38" s="14"/>
      <c r="H38" s="14"/>
      <c r="I38" s="14"/>
      <c r="J38" s="14"/>
      <c r="K38" s="14"/>
      <c r="L38"/>
      <c r="O38" s="7"/>
    </row>
    <row r="39" spans="1:15" s="10" customFormat="1" ht="15.75">
      <c r="A39" s="19" t="s">
        <v>182</v>
      </c>
      <c r="B39" s="168" t="s">
        <v>27</v>
      </c>
      <c r="C39" s="168" t="s">
        <v>28</v>
      </c>
      <c r="D39" s="168" t="s">
        <v>29</v>
      </c>
      <c r="E39" s="168" t="s">
        <v>30</v>
      </c>
      <c r="F39" s="168" t="s">
        <v>31</v>
      </c>
      <c r="G39" s="168" t="s">
        <v>32</v>
      </c>
      <c r="H39" s="168" t="s">
        <v>33</v>
      </c>
      <c r="I39" s="168" t="s">
        <v>34</v>
      </c>
      <c r="J39" s="168" t="s">
        <v>35</v>
      </c>
      <c r="K39" s="169" t="s">
        <v>36</v>
      </c>
      <c r="L39" s="53"/>
      <c r="O39" s="54"/>
    </row>
    <row r="40" spans="1:15" s="8" customFormat="1" ht="15">
      <c r="A40" s="14" t="s">
        <v>176</v>
      </c>
      <c r="B40" s="44">
        <f>C36*C35</f>
        <v>0</v>
      </c>
      <c r="C40" s="44">
        <f>C36*B42</f>
        <v>0</v>
      </c>
      <c r="D40" s="44">
        <f>C36*C42</f>
        <v>0</v>
      </c>
      <c r="E40" s="44">
        <f>C36*D42</f>
        <v>0</v>
      </c>
      <c r="F40" s="44">
        <f>C36*E42</f>
        <v>0</v>
      </c>
      <c r="G40" s="44">
        <f>C36*F42</f>
        <v>0</v>
      </c>
      <c r="H40" s="44">
        <f>C36*G42</f>
        <v>0</v>
      </c>
      <c r="I40" s="44">
        <f>C36*H42</f>
        <v>0</v>
      </c>
      <c r="J40" s="44">
        <f>C36*I42</f>
        <v>0</v>
      </c>
      <c r="K40" s="44">
        <f>C36*J42</f>
        <v>0</v>
      </c>
      <c r="L40"/>
      <c r="O40" s="7"/>
    </row>
    <row r="41" spans="1:15" s="8" customFormat="1" ht="15">
      <c r="A41" s="14" t="s">
        <v>177</v>
      </c>
      <c r="B41" s="44">
        <f>-C38-B40</f>
        <v>0</v>
      </c>
      <c r="C41" s="44" t="str">
        <f>IF(C40&gt;=1,-C38-C40,"0")</f>
        <v>0</v>
      </c>
      <c r="D41" s="44" t="str">
        <f>IF(D40&gt;=1,-C38-D40,"0")</f>
        <v>0</v>
      </c>
      <c r="E41" s="44" t="str">
        <f>IF(E40&gt;=1,-C38-E40,"0")</f>
        <v>0</v>
      </c>
      <c r="F41" s="44" t="str">
        <f>IF(F40&gt;=1,-C38-F40,"0")</f>
        <v>0</v>
      </c>
      <c r="G41" s="44" t="str">
        <f>IF(G40&gt;=1,-C38-G40,"0")</f>
        <v>0</v>
      </c>
      <c r="H41" s="44" t="str">
        <f>IF(H40&gt;=1,-C38-H40,"0")</f>
        <v>0</v>
      </c>
      <c r="I41" s="44" t="str">
        <f>IF(I40&gt;=1,-C38-I40,"0")</f>
        <v>0</v>
      </c>
      <c r="J41" s="44" t="str">
        <f>IF(J40&gt;=1,-C38-J40,"0")</f>
        <v>0</v>
      </c>
      <c r="K41" s="44" t="str">
        <f>IF(K40&gt;=1,-C38-K40,"0")</f>
        <v>0</v>
      </c>
      <c r="L41"/>
      <c r="O41" s="7"/>
    </row>
    <row r="42" spans="1:15" s="8" customFormat="1" ht="15">
      <c r="A42" s="14" t="s">
        <v>178</v>
      </c>
      <c r="B42" s="44">
        <f>C35-B41</f>
        <v>0</v>
      </c>
      <c r="C42" s="44">
        <f aca="true" t="shared" si="0" ref="C42:K42">B42-C41</f>
        <v>0</v>
      </c>
      <c r="D42" s="44">
        <f t="shared" si="0"/>
        <v>0</v>
      </c>
      <c r="E42" s="44">
        <f t="shared" si="0"/>
        <v>0</v>
      </c>
      <c r="F42" s="44">
        <f t="shared" si="0"/>
        <v>0</v>
      </c>
      <c r="G42" s="44">
        <f t="shared" si="0"/>
        <v>0</v>
      </c>
      <c r="H42" s="44">
        <f t="shared" si="0"/>
        <v>0</v>
      </c>
      <c r="I42" s="44">
        <f t="shared" si="0"/>
        <v>0</v>
      </c>
      <c r="J42" s="44">
        <f t="shared" si="0"/>
        <v>0</v>
      </c>
      <c r="K42" s="44">
        <f t="shared" si="0"/>
        <v>0</v>
      </c>
      <c r="L42"/>
      <c r="O42" s="7"/>
    </row>
    <row r="43" spans="1:15" s="8" customFormat="1" ht="12.75">
      <c r="A43" s="40"/>
      <c r="B43" s="13"/>
      <c r="C43" s="11"/>
      <c r="D43" s="13"/>
      <c r="O43" s="7"/>
    </row>
    <row r="44" spans="1:15" s="10" customFormat="1" ht="12.75">
      <c r="A44" s="19" t="s">
        <v>183</v>
      </c>
      <c r="B44" s="168" t="s">
        <v>224</v>
      </c>
      <c r="C44" s="168" t="s">
        <v>225</v>
      </c>
      <c r="D44" s="168" t="s">
        <v>226</v>
      </c>
      <c r="E44" s="168" t="s">
        <v>227</v>
      </c>
      <c r="F44" s="168" t="s">
        <v>228</v>
      </c>
      <c r="G44" s="168" t="s">
        <v>229</v>
      </c>
      <c r="H44" s="168" t="s">
        <v>75</v>
      </c>
      <c r="I44" s="168" t="s">
        <v>76</v>
      </c>
      <c r="J44" s="168" t="s">
        <v>77</v>
      </c>
      <c r="K44" s="169" t="s">
        <v>78</v>
      </c>
      <c r="O44" s="54"/>
    </row>
    <row r="45" spans="1:15" s="8" customFormat="1" ht="12.75">
      <c r="A45" s="14" t="s">
        <v>176</v>
      </c>
      <c r="B45" s="44">
        <f>F36*F35</f>
        <v>0</v>
      </c>
      <c r="C45" s="44">
        <f>F36*B47</f>
        <v>0</v>
      </c>
      <c r="D45" s="44">
        <f>F36*C47</f>
        <v>0</v>
      </c>
      <c r="E45" s="44">
        <f>F36*D47</f>
        <v>0</v>
      </c>
      <c r="F45" s="44">
        <f>F36*E47</f>
        <v>0</v>
      </c>
      <c r="G45" s="44">
        <f>F36*F47</f>
        <v>0</v>
      </c>
      <c r="H45" s="44">
        <f>F36*G47</f>
        <v>0</v>
      </c>
      <c r="I45" s="44">
        <f>F36*H47</f>
        <v>0</v>
      </c>
      <c r="J45" s="44">
        <f>F36*I47</f>
        <v>0</v>
      </c>
      <c r="K45" s="44">
        <f>F36*J47</f>
        <v>0</v>
      </c>
      <c r="O45" s="7"/>
    </row>
    <row r="46" spans="1:15" s="8" customFormat="1" ht="12.75">
      <c r="A46" s="14" t="s">
        <v>177</v>
      </c>
      <c r="B46" s="44">
        <f>-F38-B45</f>
        <v>0</v>
      </c>
      <c r="C46" s="44" t="str">
        <f>IF(C45&gt;=1,-F38-C45,"0")</f>
        <v>0</v>
      </c>
      <c r="D46" s="44" t="str">
        <f>IF(D45&gt;=1,-F38-D45,"0")</f>
        <v>0</v>
      </c>
      <c r="E46" s="44" t="str">
        <f>IF(E45&gt;=1,-F38-E45,"0")</f>
        <v>0</v>
      </c>
      <c r="F46" s="44" t="str">
        <f>IF(F45&gt;=1,-F38-F45,"0")</f>
        <v>0</v>
      </c>
      <c r="G46" s="44" t="str">
        <f>IF(G45&gt;=1,-F38-G45,"0")</f>
        <v>0</v>
      </c>
      <c r="H46" s="44" t="str">
        <f>IF(H45&gt;=1,-F38-H45,"0")</f>
        <v>0</v>
      </c>
      <c r="I46" s="44" t="str">
        <f>IF(I45&gt;=1,-F38-I45,"0")</f>
        <v>0</v>
      </c>
      <c r="J46" s="44" t="str">
        <f>IF(J45&gt;=1,-F38-J45,"0")</f>
        <v>0</v>
      </c>
      <c r="K46" s="44" t="str">
        <f>IF(K45&gt;=1,-F38-K45,"0")</f>
        <v>0</v>
      </c>
      <c r="O46" s="7"/>
    </row>
    <row r="47" spans="1:15" s="8" customFormat="1" ht="12.75">
      <c r="A47" s="14" t="s">
        <v>178</v>
      </c>
      <c r="B47" s="44">
        <f>F35-B46</f>
        <v>0</v>
      </c>
      <c r="C47" s="44">
        <f aca="true" t="shared" si="1" ref="C47:K47">B47-C46</f>
        <v>0</v>
      </c>
      <c r="D47" s="44">
        <f t="shared" si="1"/>
        <v>0</v>
      </c>
      <c r="E47" s="44">
        <f t="shared" si="1"/>
        <v>0</v>
      </c>
      <c r="F47" s="44">
        <f t="shared" si="1"/>
        <v>0</v>
      </c>
      <c r="G47" s="44">
        <f t="shared" si="1"/>
        <v>0</v>
      </c>
      <c r="H47" s="44">
        <f t="shared" si="1"/>
        <v>0</v>
      </c>
      <c r="I47" s="44">
        <f t="shared" si="1"/>
        <v>0</v>
      </c>
      <c r="J47" s="44">
        <f t="shared" si="1"/>
        <v>0</v>
      </c>
      <c r="K47" s="44">
        <f t="shared" si="1"/>
        <v>0</v>
      </c>
      <c r="O47" s="7"/>
    </row>
    <row r="48" spans="1:15" s="10" customFormat="1" ht="12.75">
      <c r="A48" s="10" t="s">
        <v>184</v>
      </c>
      <c r="B48" s="115">
        <f>B40+B45</f>
        <v>0</v>
      </c>
      <c r="C48" s="115">
        <f aca="true" t="shared" si="2" ref="C48:K48">C40+C45</f>
        <v>0</v>
      </c>
      <c r="D48" s="115">
        <f t="shared" si="2"/>
        <v>0</v>
      </c>
      <c r="E48" s="115">
        <f t="shared" si="2"/>
        <v>0</v>
      </c>
      <c r="F48" s="115">
        <f t="shared" si="2"/>
        <v>0</v>
      </c>
      <c r="G48" s="115">
        <f t="shared" si="2"/>
        <v>0</v>
      </c>
      <c r="H48" s="115">
        <f t="shared" si="2"/>
        <v>0</v>
      </c>
      <c r="I48" s="115">
        <f t="shared" si="2"/>
        <v>0</v>
      </c>
      <c r="J48" s="115">
        <f t="shared" si="2"/>
        <v>0</v>
      </c>
      <c r="K48" s="115">
        <f t="shared" si="2"/>
        <v>0</v>
      </c>
      <c r="O48" s="54"/>
    </row>
    <row r="49" spans="1:15" s="10" customFormat="1" ht="12.75">
      <c r="A49" s="26" t="s">
        <v>185</v>
      </c>
      <c r="B49" s="116">
        <f>B41+B46</f>
        <v>0</v>
      </c>
      <c r="C49" s="116">
        <f aca="true" t="shared" si="3" ref="C49:K49">C41+C46</f>
        <v>0</v>
      </c>
      <c r="D49" s="116">
        <f t="shared" si="3"/>
        <v>0</v>
      </c>
      <c r="E49" s="116">
        <f t="shared" si="3"/>
        <v>0</v>
      </c>
      <c r="F49" s="116">
        <f t="shared" si="3"/>
        <v>0</v>
      </c>
      <c r="G49" s="116">
        <f t="shared" si="3"/>
        <v>0</v>
      </c>
      <c r="H49" s="116">
        <f t="shared" si="3"/>
        <v>0</v>
      </c>
      <c r="I49" s="116">
        <f t="shared" si="3"/>
        <v>0</v>
      </c>
      <c r="J49" s="116">
        <f t="shared" si="3"/>
        <v>0</v>
      </c>
      <c r="K49" s="116">
        <f t="shared" si="3"/>
        <v>0</v>
      </c>
      <c r="O49" s="54"/>
    </row>
    <row r="50" spans="1:15" s="56" customFormat="1" ht="12.75">
      <c r="A50" s="40"/>
      <c r="B50" s="55"/>
      <c r="C50" s="42"/>
      <c r="D50" s="55"/>
      <c r="O50" s="57"/>
    </row>
    <row r="51" spans="1:11" s="42" customFormat="1" ht="12.75">
      <c r="A51" s="23" t="s">
        <v>150</v>
      </c>
      <c r="B51" s="168" t="s">
        <v>224</v>
      </c>
      <c r="C51" s="168" t="s">
        <v>225</v>
      </c>
      <c r="D51" s="168" t="s">
        <v>226</v>
      </c>
      <c r="E51" s="168" t="s">
        <v>227</v>
      </c>
      <c r="F51" s="168" t="s">
        <v>228</v>
      </c>
      <c r="G51" s="168" t="s">
        <v>229</v>
      </c>
      <c r="H51" s="168" t="s">
        <v>75</v>
      </c>
      <c r="I51" s="168" t="s">
        <v>76</v>
      </c>
      <c r="J51" s="168" t="s">
        <v>77</v>
      </c>
      <c r="K51" s="169" t="s">
        <v>78</v>
      </c>
    </row>
    <row r="52" spans="1:11" s="42" customFormat="1" ht="12.75">
      <c r="A52" s="42" t="s">
        <v>213</v>
      </c>
      <c r="B52" s="58">
        <f>C6/B6</f>
        <v>0</v>
      </c>
      <c r="C52" s="58">
        <f>C6/B6</f>
        <v>0</v>
      </c>
      <c r="D52" s="58">
        <f>C6/B6</f>
        <v>0</v>
      </c>
      <c r="E52" s="58">
        <f>C6/B6</f>
        <v>0</v>
      </c>
      <c r="F52" s="58">
        <f>C6/B6</f>
        <v>0</v>
      </c>
      <c r="G52" s="58">
        <f>C6/B6</f>
        <v>0</v>
      </c>
      <c r="H52" s="58">
        <f>C6/B6</f>
        <v>0</v>
      </c>
      <c r="I52" s="58">
        <f>C6/B6</f>
        <v>0</v>
      </c>
      <c r="J52" s="58">
        <f>C6/B6</f>
        <v>0</v>
      </c>
      <c r="K52" s="58">
        <f>C6/B6</f>
        <v>0</v>
      </c>
    </row>
    <row r="53" spans="1:11" s="42" customFormat="1" ht="12.75">
      <c r="A53" s="42" t="s">
        <v>218</v>
      </c>
      <c r="B53" s="58">
        <f>C8/B8</f>
        <v>0</v>
      </c>
      <c r="C53" s="58">
        <f>C8/B8</f>
        <v>0</v>
      </c>
      <c r="D53" s="58">
        <f>C8/B8</f>
        <v>0</v>
      </c>
      <c r="E53" s="58">
        <f>C8/B8</f>
        <v>0</v>
      </c>
      <c r="F53" s="58">
        <f>C8/B8</f>
        <v>0</v>
      </c>
      <c r="G53" s="58">
        <f>C8/B8</f>
        <v>0</v>
      </c>
      <c r="H53" s="58">
        <f>C8/B8</f>
        <v>0</v>
      </c>
      <c r="I53" s="58">
        <f>C8/B8</f>
        <v>0</v>
      </c>
      <c r="J53" s="58">
        <f>C8/B8</f>
        <v>0</v>
      </c>
      <c r="K53" s="58">
        <f>C8/B8</f>
        <v>0</v>
      </c>
    </row>
    <row r="54" spans="1:11" s="42" customFormat="1" ht="12.75">
      <c r="A54" s="42" t="s">
        <v>214</v>
      </c>
      <c r="B54" s="58">
        <f>C9/B9</f>
        <v>0</v>
      </c>
      <c r="C54" s="58">
        <f>C9/B9</f>
        <v>0</v>
      </c>
      <c r="D54" s="58">
        <f>C9/B9</f>
        <v>0</v>
      </c>
      <c r="E54" s="58">
        <f>C9/B9</f>
        <v>0</v>
      </c>
      <c r="F54" s="58">
        <f>C9/B9</f>
        <v>0</v>
      </c>
      <c r="G54" s="58">
        <f>C9/B9</f>
        <v>0</v>
      </c>
      <c r="H54" s="58">
        <f>C9/B9</f>
        <v>0</v>
      </c>
      <c r="I54" s="58">
        <f>C9/B9</f>
        <v>0</v>
      </c>
      <c r="J54" s="58">
        <f>C9/B9</f>
        <v>0</v>
      </c>
      <c r="K54" s="58">
        <f>C9/B9</f>
        <v>0</v>
      </c>
    </row>
    <row r="55" spans="1:11" s="42" customFormat="1" ht="12.75">
      <c r="A55" s="42" t="s">
        <v>215</v>
      </c>
      <c r="B55" s="58">
        <f>C10/B10</f>
        <v>0</v>
      </c>
      <c r="C55" s="58">
        <f>C10/B10</f>
        <v>0</v>
      </c>
      <c r="D55" s="58">
        <f>C10/B10</f>
        <v>0</v>
      </c>
      <c r="E55" s="58">
        <f>C10/B10</f>
        <v>0</v>
      </c>
      <c r="F55" s="58">
        <f>C10/B10</f>
        <v>0</v>
      </c>
      <c r="G55" s="58">
        <f>C10/B10</f>
        <v>0</v>
      </c>
      <c r="H55" s="58">
        <f>C10/B10</f>
        <v>0</v>
      </c>
      <c r="I55" s="58"/>
      <c r="J55" s="58"/>
      <c r="K55" s="58"/>
    </row>
    <row r="56" spans="1:11" s="23" customFormat="1" ht="12.75">
      <c r="A56" s="23" t="s">
        <v>217</v>
      </c>
      <c r="B56" s="59">
        <f>SUM(B52:B55)</f>
        <v>0</v>
      </c>
      <c r="C56" s="59">
        <f>SUM(C52:C55)</f>
        <v>0</v>
      </c>
      <c r="D56" s="59">
        <f aca="true" t="shared" si="4" ref="D56:K56">SUM(D52:D55)</f>
        <v>0</v>
      </c>
      <c r="E56" s="59">
        <f t="shared" si="4"/>
        <v>0</v>
      </c>
      <c r="F56" s="59">
        <f t="shared" si="4"/>
        <v>0</v>
      </c>
      <c r="G56" s="59">
        <f t="shared" si="4"/>
        <v>0</v>
      </c>
      <c r="H56" s="59">
        <f t="shared" si="4"/>
        <v>0</v>
      </c>
      <c r="I56" s="59">
        <f t="shared" si="4"/>
        <v>0</v>
      </c>
      <c r="J56" s="59">
        <f t="shared" si="4"/>
        <v>0</v>
      </c>
      <c r="K56" s="59">
        <f t="shared" si="4"/>
        <v>0</v>
      </c>
    </row>
    <row r="57" s="42" customFormat="1" ht="12.75"/>
    <row r="58" s="42" customFormat="1" ht="12.75"/>
    <row r="59" s="42" customFormat="1" ht="12.75"/>
    <row r="60" s="42" customFormat="1" ht="12.75"/>
    <row r="61" s="42" customFormat="1" ht="12.75"/>
    <row r="62" s="42" customFormat="1" ht="12.75"/>
    <row r="63" s="42" customFormat="1" ht="12.75"/>
    <row r="64" s="42" customFormat="1" ht="12.75"/>
    <row r="65" s="43" customFormat="1" ht="12.75"/>
    <row r="66" s="43" customFormat="1" ht="12.75"/>
    <row r="67" s="43" customFormat="1" ht="12.75"/>
    <row r="68" s="43" customFormat="1" ht="12.75"/>
    <row r="69" s="43" customFormat="1" ht="12.75"/>
    <row r="70" s="43" customFormat="1" ht="12.75"/>
    <row r="71" s="43" customFormat="1" ht="12.75"/>
  </sheetData>
  <sheetProtection sheet="1" objects="1" scenarios="1" selectLockedCells="1"/>
  <printOptions/>
  <pageMargins left="0.86" right="0.81" top="0.92" bottom="0.76" header="0.45" footer="0.5"/>
  <pageSetup fitToHeight="1" fitToWidth="1" horizontalDpi="600" verticalDpi="600" orientation="landscape" scale="67" r:id="rId1"/>
  <headerFooter alignWithMargins="0">
    <oddFooter>&amp;LCISA 2009&amp;RCash Flow Template - Salad Greens</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K60"/>
  <sheetViews>
    <sheetView showOutlineSymbols="0" zoomScale="125" zoomScaleNormal="125" workbookViewId="0" topLeftCell="A2">
      <pane xSplit="1" topLeftCell="B1" activePane="topRight" state="frozen"/>
      <selection pane="topLeft" activeCell="A3" sqref="A3"/>
      <selection pane="topRight" activeCell="D21" sqref="D21:G21"/>
    </sheetView>
  </sheetViews>
  <sheetFormatPr defaultColWidth="8.6640625" defaultRowHeight="15"/>
  <cols>
    <col min="1" max="1" width="31.3359375" style="8" customWidth="1"/>
    <col min="2" max="2" width="4.6640625" style="60" customWidth="1"/>
    <col min="3" max="3" width="10.10546875" style="8" customWidth="1"/>
    <col min="4" max="4" width="9.3359375" style="8" customWidth="1"/>
    <col min="5" max="5" width="9.5546875" style="8" customWidth="1"/>
    <col min="6" max="7" width="9.6640625" style="8" customWidth="1"/>
    <col min="8" max="16384" width="8.6640625" style="8" customWidth="1"/>
  </cols>
  <sheetData>
    <row r="1" spans="1:7" ht="15">
      <c r="A1" s="74" t="s">
        <v>223</v>
      </c>
      <c r="B1" s="13"/>
      <c r="C1" s="1"/>
      <c r="D1" s="1"/>
      <c r="E1" s="1"/>
      <c r="F1" s="1"/>
      <c r="G1" s="1"/>
    </row>
    <row r="2" spans="1:8" ht="13.5" thickBot="1">
      <c r="A2" s="1"/>
      <c r="B2" s="13"/>
      <c r="C2" s="1"/>
      <c r="D2" s="1"/>
      <c r="E2" s="1"/>
      <c r="F2" s="1"/>
      <c r="G2" s="1"/>
      <c r="H2" s="7"/>
    </row>
    <row r="3" spans="1:8" ht="12.75">
      <c r="A3" s="200" t="s">
        <v>140</v>
      </c>
      <c r="B3" s="209"/>
      <c r="C3" s="175" t="s">
        <v>224</v>
      </c>
      <c r="D3" s="174" t="s">
        <v>225</v>
      </c>
      <c r="E3" s="174" t="s">
        <v>226</v>
      </c>
      <c r="F3" s="174" t="s">
        <v>227</v>
      </c>
      <c r="G3" s="176" t="s">
        <v>228</v>
      </c>
      <c r="H3" s="7"/>
    </row>
    <row r="4" spans="1:8" ht="12.75">
      <c r="A4" s="201" t="s">
        <v>41</v>
      </c>
      <c r="B4" s="13"/>
      <c r="C4" s="172"/>
      <c r="D4" s="171">
        <v>1</v>
      </c>
      <c r="E4" s="171">
        <v>1</v>
      </c>
      <c r="F4" s="171">
        <v>1</v>
      </c>
      <c r="G4" s="177">
        <v>1</v>
      </c>
      <c r="H4" s="7"/>
    </row>
    <row r="5" spans="1:8" ht="12.75">
      <c r="A5" s="202" t="s">
        <v>10</v>
      </c>
      <c r="B5" s="194"/>
      <c r="C5" s="30">
        <f>'Revenue &amp; Direct Costs'!E5</f>
        <v>0</v>
      </c>
      <c r="D5" s="48">
        <f>C5*D4</f>
        <v>0</v>
      </c>
      <c r="E5" s="6">
        <f>C5*E4</f>
        <v>0</v>
      </c>
      <c r="F5" s="6">
        <f>C5*F4</f>
        <v>0</v>
      </c>
      <c r="G5" s="61">
        <f>C5*G4</f>
        <v>0</v>
      </c>
      <c r="H5" s="7"/>
    </row>
    <row r="6" spans="1:8" ht="12.75">
      <c r="A6" s="202" t="s">
        <v>9</v>
      </c>
      <c r="B6" s="195"/>
      <c r="C6" s="30">
        <f>'Revenue &amp; Direct Costs'!E6</f>
        <v>0</v>
      </c>
      <c r="D6" s="48">
        <f>C6*D4</f>
        <v>0</v>
      </c>
      <c r="E6" s="6">
        <f>C6*E4</f>
        <v>0</v>
      </c>
      <c r="F6" s="6">
        <f>C6*F4</f>
        <v>0</v>
      </c>
      <c r="G6" s="61">
        <f>C6*G4</f>
        <v>0</v>
      </c>
      <c r="H6" s="7"/>
    </row>
    <row r="7" spans="1:8" ht="12.75">
      <c r="A7" s="202" t="s">
        <v>40</v>
      </c>
      <c r="B7" s="195"/>
      <c r="C7" s="30">
        <f>'Revenue &amp; Direct Costs'!$E$7</f>
        <v>0</v>
      </c>
      <c r="D7" s="48">
        <f>C7*D4</f>
        <v>0</v>
      </c>
      <c r="E7" s="6">
        <f>C7*E4</f>
        <v>0</v>
      </c>
      <c r="F7" s="6">
        <f>C7*F4</f>
        <v>0</v>
      </c>
      <c r="G7" s="61">
        <f>C7*G4</f>
        <v>0</v>
      </c>
      <c r="H7" s="7"/>
    </row>
    <row r="8" spans="1:8" ht="12.75">
      <c r="A8" s="202" t="s">
        <v>11</v>
      </c>
      <c r="B8" s="195"/>
      <c r="C8" s="30">
        <f>'Revenue &amp; Direct Costs'!E8</f>
        <v>0</v>
      </c>
      <c r="D8" s="48">
        <f>C8*D4</f>
        <v>0</v>
      </c>
      <c r="E8" s="6">
        <f>C8*E4</f>
        <v>0</v>
      </c>
      <c r="F8" s="6">
        <f>C8*F4</f>
        <v>0</v>
      </c>
      <c r="G8" s="61">
        <f>C8*G4</f>
        <v>0</v>
      </c>
      <c r="H8" s="7"/>
    </row>
    <row r="9" spans="1:8" ht="12.75">
      <c r="A9" s="202" t="s">
        <v>90</v>
      </c>
      <c r="B9" s="196"/>
      <c r="C9" s="30">
        <f>'Revenue &amp; Direct Costs'!E9</f>
        <v>0</v>
      </c>
      <c r="D9" s="48">
        <f>C9*D4</f>
        <v>0</v>
      </c>
      <c r="E9" s="6">
        <f>C9*E4</f>
        <v>0</v>
      </c>
      <c r="F9" s="6">
        <f>C9*F4</f>
        <v>0</v>
      </c>
      <c r="G9" s="61">
        <f>C9*G4</f>
        <v>0</v>
      </c>
      <c r="H9" s="7"/>
    </row>
    <row r="10" spans="1:8" ht="12.75">
      <c r="A10" s="203" t="s">
        <v>141</v>
      </c>
      <c r="B10" s="196"/>
      <c r="C10" s="178">
        <f>SUM(C5:C9)</f>
        <v>0</v>
      </c>
      <c r="D10" s="150">
        <f>SUM(D5:D9)</f>
        <v>0</v>
      </c>
      <c r="E10" s="150">
        <f>SUM(E5:E9)</f>
        <v>0</v>
      </c>
      <c r="F10" s="150">
        <f>SUM(F5:F9)</f>
        <v>0</v>
      </c>
      <c r="G10" s="210">
        <f>SUM(G5:G9)</f>
        <v>0</v>
      </c>
      <c r="H10" s="7"/>
    </row>
    <row r="11" spans="1:8" ht="12.75">
      <c r="A11" s="203" t="s">
        <v>20</v>
      </c>
      <c r="B11" s="196"/>
      <c r="C11" s="179"/>
      <c r="D11" s="173"/>
      <c r="E11" s="173"/>
      <c r="F11" s="173"/>
      <c r="G11" s="180"/>
      <c r="H11" s="7"/>
    </row>
    <row r="12" spans="1:8" ht="12.75">
      <c r="A12" s="204" t="s">
        <v>42</v>
      </c>
      <c r="B12" s="196"/>
      <c r="C12" s="32"/>
      <c r="D12" s="171">
        <v>1</v>
      </c>
      <c r="E12" s="171">
        <v>1</v>
      </c>
      <c r="F12" s="171">
        <v>1</v>
      </c>
      <c r="G12" s="177">
        <v>1</v>
      </c>
      <c r="H12" s="7"/>
    </row>
    <row r="13" spans="1:8" ht="12.75">
      <c r="A13" s="205" t="s">
        <v>148</v>
      </c>
      <c r="B13" s="196"/>
      <c r="C13" s="33">
        <f>'Revenue &amp; Direct Costs'!$E$28</f>
        <v>0</v>
      </c>
      <c r="D13" s="70">
        <f>C13*D12</f>
        <v>0</v>
      </c>
      <c r="E13" s="70">
        <f>C13*E12</f>
        <v>0</v>
      </c>
      <c r="F13" s="70">
        <f>C13*F12</f>
        <v>0</v>
      </c>
      <c r="G13" s="69">
        <f>C13*G12</f>
        <v>0</v>
      </c>
      <c r="H13" s="7"/>
    </row>
    <row r="14" spans="1:8" ht="12" customHeight="1">
      <c r="A14" s="202" t="s">
        <v>200</v>
      </c>
      <c r="B14" s="196"/>
      <c r="C14" s="33">
        <f>('Revenue &amp; Direct Costs'!E35)</f>
        <v>0</v>
      </c>
      <c r="D14" s="70">
        <f>C14*D12</f>
        <v>0</v>
      </c>
      <c r="E14" s="70">
        <f>C14*E12</f>
        <v>0</v>
      </c>
      <c r="F14" s="6">
        <f>C14*F12</f>
        <v>0</v>
      </c>
      <c r="G14" s="61">
        <f>C14*G12</f>
        <v>0</v>
      </c>
      <c r="H14" s="7"/>
    </row>
    <row r="15" spans="1:8" ht="12.75">
      <c r="A15" s="202" t="s">
        <v>201</v>
      </c>
      <c r="B15" s="196"/>
      <c r="C15" s="33">
        <f>'Revenue &amp; Direct Costs'!$E$42</f>
        <v>0</v>
      </c>
      <c r="D15" s="70">
        <f>C15*D12</f>
        <v>0</v>
      </c>
      <c r="E15" s="70">
        <f>C15*E12</f>
        <v>0</v>
      </c>
      <c r="F15" s="6">
        <f>C15*F12</f>
        <v>0</v>
      </c>
      <c r="G15" s="61">
        <f>C15*G12</f>
        <v>0</v>
      </c>
      <c r="H15" s="7"/>
    </row>
    <row r="16" spans="1:9" s="10" customFormat="1" ht="12.75">
      <c r="A16" s="206" t="s">
        <v>142</v>
      </c>
      <c r="B16" s="197"/>
      <c r="C16" s="181">
        <f>C10-SUM(C13:C15)</f>
        <v>0</v>
      </c>
      <c r="D16" s="151">
        <f>D10-SUM(D13:D15)</f>
        <v>0</v>
      </c>
      <c r="E16" s="151">
        <f>E10-SUM(E13:E15)</f>
        <v>0</v>
      </c>
      <c r="F16" s="151">
        <f>F10-SUM(F13:F15)</f>
        <v>0</v>
      </c>
      <c r="G16" s="211">
        <f>G10-SUM(G13:G15)</f>
        <v>0</v>
      </c>
      <c r="H16" s="9"/>
      <c r="I16" s="9"/>
    </row>
    <row r="17" spans="1:9" s="10" customFormat="1" ht="13.5" thickBot="1">
      <c r="A17" s="205" t="s">
        <v>149</v>
      </c>
      <c r="B17" s="197"/>
      <c r="C17" s="100"/>
      <c r="D17" s="101"/>
      <c r="E17" s="101"/>
      <c r="F17" s="101"/>
      <c r="G17" s="102"/>
      <c r="H17" s="9"/>
      <c r="I17" s="9"/>
    </row>
    <row r="18" spans="1:10" s="10" customFormat="1" ht="13.5" thickBot="1">
      <c r="A18" s="206" t="s">
        <v>166</v>
      </c>
      <c r="B18" s="197"/>
      <c r="C18" s="146">
        <f>C16+C17</f>
        <v>0</v>
      </c>
      <c r="D18" s="146">
        <f>D16+D17</f>
        <v>0</v>
      </c>
      <c r="E18" s="146">
        <f>E16+E17</f>
        <v>0</v>
      </c>
      <c r="F18" s="146">
        <f>F16+F17</f>
        <v>0</v>
      </c>
      <c r="G18" s="146">
        <f>G16+G17</f>
        <v>0</v>
      </c>
      <c r="H18" s="9"/>
      <c r="I18" s="9"/>
      <c r="J18" s="9"/>
    </row>
    <row r="19" spans="1:10" s="10" customFormat="1" ht="12.75">
      <c r="A19" s="206"/>
      <c r="B19" s="197"/>
      <c r="C19" s="182"/>
      <c r="D19" s="9"/>
      <c r="E19" s="9"/>
      <c r="F19" s="9"/>
      <c r="G19" s="63"/>
      <c r="H19" s="9"/>
      <c r="I19" s="9"/>
      <c r="J19" s="9"/>
    </row>
    <row r="20" spans="1:10" s="10" customFormat="1" ht="12.75">
      <c r="A20" s="207" t="s">
        <v>81</v>
      </c>
      <c r="B20" s="197"/>
      <c r="C20" s="182"/>
      <c r="D20" s="9"/>
      <c r="E20" s="9"/>
      <c r="F20" s="9"/>
      <c r="G20" s="63"/>
      <c r="H20" s="9"/>
      <c r="I20" s="9"/>
      <c r="J20" s="9"/>
    </row>
    <row r="21" spans="1:8" ht="12.75">
      <c r="A21" s="201" t="s">
        <v>43</v>
      </c>
      <c r="B21" s="196"/>
      <c r="C21" s="32"/>
      <c r="D21" s="212">
        <v>1</v>
      </c>
      <c r="E21" s="153">
        <v>1</v>
      </c>
      <c r="F21" s="153">
        <v>1</v>
      </c>
      <c r="G21" s="213">
        <v>1</v>
      </c>
      <c r="H21" s="7"/>
    </row>
    <row r="22" spans="1:8" ht="12.75">
      <c r="A22" s="202" t="s">
        <v>203</v>
      </c>
      <c r="B22" s="196"/>
      <c r="C22" s="33">
        <f>'Admin Costs'!F8</f>
        <v>0</v>
      </c>
      <c r="D22" s="70">
        <f>C22*D21</f>
        <v>0</v>
      </c>
      <c r="E22" s="70">
        <f>C22*E21</f>
        <v>0</v>
      </c>
      <c r="F22" s="183">
        <f>C22*F21</f>
        <v>0</v>
      </c>
      <c r="G22" s="184">
        <f>C22*G21</f>
        <v>0</v>
      </c>
      <c r="H22" s="7"/>
    </row>
    <row r="23" spans="1:8" ht="12.75">
      <c r="A23" s="202" t="s">
        <v>204</v>
      </c>
      <c r="B23" s="196"/>
      <c r="C23" s="36">
        <f>'Admin Costs'!$F$27</f>
        <v>0</v>
      </c>
      <c r="D23" s="70">
        <f>C23*D21</f>
        <v>0</v>
      </c>
      <c r="E23" s="70">
        <f>C23*E21</f>
        <v>0</v>
      </c>
      <c r="F23" s="6">
        <f>C23*F21</f>
        <v>0</v>
      </c>
      <c r="G23" s="61">
        <f>C23*G21</f>
        <v>0</v>
      </c>
      <c r="H23" s="7"/>
    </row>
    <row r="24" spans="1:8" ht="12.75">
      <c r="A24" s="202" t="s">
        <v>24</v>
      </c>
      <c r="B24" s="198"/>
      <c r="C24" s="31">
        <f>C18*B24</f>
        <v>0</v>
      </c>
      <c r="D24" s="70">
        <f>C24</f>
        <v>0</v>
      </c>
      <c r="E24" s="70">
        <f>C24</f>
        <v>0</v>
      </c>
      <c r="F24" s="6">
        <f>F18*B24</f>
        <v>0</v>
      </c>
      <c r="G24" s="61">
        <f>G18*B24</f>
        <v>0</v>
      </c>
      <c r="H24" s="7"/>
    </row>
    <row r="25" spans="1:8" ht="12.75">
      <c r="A25" s="202" t="s">
        <v>23</v>
      </c>
      <c r="B25" s="196"/>
      <c r="C25" s="30">
        <f>'Capital Costs &amp; Financing'!B48</f>
        <v>0</v>
      </c>
      <c r="D25" s="48">
        <f>'Capital Costs &amp; Financing'!C48</f>
        <v>0</v>
      </c>
      <c r="E25" s="48">
        <f>'Capital Costs &amp; Financing'!D48</f>
        <v>0</v>
      </c>
      <c r="F25" s="29">
        <f>'Capital Costs &amp; Financing'!E48</f>
        <v>0</v>
      </c>
      <c r="G25" s="64">
        <f>'Capital Costs &amp; Financing'!F48</f>
        <v>0</v>
      </c>
      <c r="H25" s="7"/>
    </row>
    <row r="26" spans="1:8" ht="12.75">
      <c r="A26" s="202" t="s">
        <v>146</v>
      </c>
      <c r="B26" s="198"/>
      <c r="C26" s="32" t="s">
        <v>79</v>
      </c>
      <c r="D26" s="27">
        <f>B26*C41</f>
        <v>0</v>
      </c>
      <c r="E26" s="27">
        <f>B26*D41</f>
        <v>0</v>
      </c>
      <c r="F26" s="27">
        <f>B26*E41</f>
        <v>0</v>
      </c>
      <c r="G26" s="65">
        <f>B26*F41</f>
        <v>0</v>
      </c>
      <c r="H26" s="7"/>
    </row>
    <row r="27" spans="1:8" ht="12.75">
      <c r="A27" s="205" t="s">
        <v>202</v>
      </c>
      <c r="B27" s="196"/>
      <c r="C27" s="34">
        <f>'Capital Costs &amp; Financing'!$K$32</f>
        <v>0</v>
      </c>
      <c r="D27" s="8" t="s">
        <v>79</v>
      </c>
      <c r="E27" s="8" t="s">
        <v>79</v>
      </c>
      <c r="F27" s="8" t="s">
        <v>79</v>
      </c>
      <c r="G27" s="66" t="s">
        <v>79</v>
      </c>
      <c r="H27" s="7"/>
    </row>
    <row r="28" spans="1:8" ht="12.75">
      <c r="A28" s="206" t="s">
        <v>82</v>
      </c>
      <c r="B28" s="199"/>
      <c r="C28" s="178">
        <f>SUM(C22:C27)</f>
        <v>0</v>
      </c>
      <c r="D28" s="150">
        <f>SUM(D22:D27)</f>
        <v>0</v>
      </c>
      <c r="E28" s="150">
        <f>SUM(E22:E27)</f>
        <v>0</v>
      </c>
      <c r="F28" s="150">
        <f>SUM(F22:F27)</f>
        <v>0</v>
      </c>
      <c r="G28" s="210">
        <f>SUM(G22:G27)</f>
        <v>0</v>
      </c>
      <c r="H28" s="7"/>
    </row>
    <row r="29" spans="1:8" ht="12.75">
      <c r="A29" s="202"/>
      <c r="B29" s="196"/>
      <c r="C29" s="32"/>
      <c r="D29" s="1"/>
      <c r="E29" s="1"/>
      <c r="F29" s="1"/>
      <c r="G29" s="62"/>
      <c r="H29" s="7"/>
    </row>
    <row r="30" spans="1:10" ht="12.75">
      <c r="A30" s="207" t="s">
        <v>129</v>
      </c>
      <c r="B30" s="196"/>
      <c r="C30" s="178">
        <f>C18-C28</f>
        <v>0</v>
      </c>
      <c r="D30" s="150">
        <f>D16-D28</f>
        <v>0</v>
      </c>
      <c r="E30" s="150">
        <f>E16-E28</f>
        <v>0</v>
      </c>
      <c r="F30" s="150">
        <f>F16-F28</f>
        <v>0</v>
      </c>
      <c r="G30" s="210">
        <f>G16-G28</f>
        <v>0</v>
      </c>
      <c r="H30" s="12"/>
      <c r="I30" s="12"/>
      <c r="J30" s="12"/>
    </row>
    <row r="31" spans="1:8" ht="13.5" thickBot="1">
      <c r="A31" s="202" t="s">
        <v>150</v>
      </c>
      <c r="B31" s="199"/>
      <c r="C31" s="35">
        <f>'Capital Costs &amp; Financing'!B56</f>
        <v>0</v>
      </c>
      <c r="D31" s="6">
        <f>'Capital Costs &amp; Financing'!C56</f>
        <v>0</v>
      </c>
      <c r="E31" s="6">
        <f>'Capital Costs &amp; Financing'!D56</f>
        <v>0</v>
      </c>
      <c r="F31" s="6">
        <f>'Capital Costs &amp; Financing'!E56</f>
        <v>0</v>
      </c>
      <c r="G31" s="61">
        <f>'Capital Costs &amp; Financing'!F56</f>
        <v>0</v>
      </c>
      <c r="H31" s="7"/>
    </row>
    <row r="32" spans="1:8" ht="13.5" thickBot="1">
      <c r="A32" s="208" t="s">
        <v>112</v>
      </c>
      <c r="B32" s="209"/>
      <c r="C32" s="149">
        <f>C30-C31</f>
        <v>0</v>
      </c>
      <c r="D32" s="185">
        <f>D30-D31</f>
        <v>0</v>
      </c>
      <c r="E32" s="185">
        <f>E30-E31</f>
        <v>0</v>
      </c>
      <c r="F32" s="185">
        <f>F30-F31</f>
        <v>0</v>
      </c>
      <c r="G32" s="185">
        <f>G30-G31</f>
        <v>0</v>
      </c>
      <c r="H32" s="7"/>
    </row>
    <row r="34" ht="13.5" thickBot="1"/>
    <row r="35" spans="1:8" ht="12.75">
      <c r="A35" s="79" t="s">
        <v>86</v>
      </c>
      <c r="B35" s="188"/>
      <c r="C35" s="80"/>
      <c r="D35" s="81"/>
      <c r="E35" s="82"/>
      <c r="F35" s="82"/>
      <c r="G35" s="83"/>
      <c r="H35" s="7"/>
    </row>
    <row r="36" spans="1:8" ht="12.75">
      <c r="A36" s="75" t="s">
        <v>88</v>
      </c>
      <c r="B36" s="76"/>
      <c r="C36" s="189">
        <v>0</v>
      </c>
      <c r="D36" s="186">
        <f>C55</f>
        <v>0</v>
      </c>
      <c r="E36" s="187">
        <f>D55</f>
        <v>0</v>
      </c>
      <c r="F36" s="187">
        <f>E55</f>
        <v>0</v>
      </c>
      <c r="G36" s="190">
        <f>F55</f>
        <v>0</v>
      </c>
      <c r="H36" s="7"/>
    </row>
    <row r="37" spans="1:8" ht="12.75">
      <c r="A37" s="2" t="s">
        <v>132</v>
      </c>
      <c r="B37" s="4"/>
      <c r="C37" s="32"/>
      <c r="D37" s="7"/>
      <c r="E37" s="27"/>
      <c r="F37" s="27"/>
      <c r="G37" s="65"/>
      <c r="H37" s="7"/>
    </row>
    <row r="38" spans="1:8" ht="12.75">
      <c r="A38" s="3" t="s">
        <v>130</v>
      </c>
      <c r="B38" s="4"/>
      <c r="C38" s="31">
        <f>'Capital Costs &amp; Financing'!$C$25</f>
        <v>0</v>
      </c>
      <c r="D38" s="103"/>
      <c r="E38" s="95"/>
      <c r="F38" s="95"/>
      <c r="G38" s="104"/>
      <c r="H38" s="7"/>
    </row>
    <row r="39" spans="1:8" ht="12.75">
      <c r="A39" s="3" t="s">
        <v>115</v>
      </c>
      <c r="B39" s="4"/>
      <c r="C39" s="31">
        <f>'Capital Costs &amp; Financing'!$C$24</f>
        <v>0</v>
      </c>
      <c r="D39" s="103"/>
      <c r="E39" s="95"/>
      <c r="F39" s="95"/>
      <c r="G39" s="104"/>
      <c r="H39" s="7"/>
    </row>
    <row r="40" spans="1:8" ht="12.75">
      <c r="A40" s="3" t="s">
        <v>21</v>
      </c>
      <c r="B40" s="4"/>
      <c r="C40" s="31">
        <f>'Capital Costs &amp; Financing'!$H$35</f>
        <v>0</v>
      </c>
      <c r="D40" s="84"/>
      <c r="E40" s="27"/>
      <c r="F40" s="27"/>
      <c r="G40" s="65"/>
      <c r="H40" s="7"/>
    </row>
    <row r="41" spans="1:8" ht="12.75">
      <c r="A41" s="3" t="s">
        <v>22</v>
      </c>
      <c r="B41" s="4"/>
      <c r="C41" s="105"/>
      <c r="D41" s="106"/>
      <c r="E41" s="107"/>
      <c r="F41" s="107"/>
      <c r="G41" s="108"/>
      <c r="H41" s="7"/>
    </row>
    <row r="42" spans="1:11" ht="12.75">
      <c r="A42" s="3" t="s">
        <v>85</v>
      </c>
      <c r="B42" s="4"/>
      <c r="C42" s="31">
        <f>C18</f>
        <v>0</v>
      </c>
      <c r="D42" s="11">
        <f>D18</f>
        <v>0</v>
      </c>
      <c r="E42" s="11">
        <f>E18</f>
        <v>0</v>
      </c>
      <c r="F42" s="11">
        <f>F18</f>
        <v>0</v>
      </c>
      <c r="G42" s="67">
        <f>G18</f>
        <v>0</v>
      </c>
      <c r="H42" s="11"/>
      <c r="I42" s="11"/>
      <c r="J42" s="11"/>
      <c r="K42" s="11"/>
    </row>
    <row r="43" spans="1:8" ht="13.5" thickBot="1">
      <c r="A43" s="3" t="s">
        <v>139</v>
      </c>
      <c r="B43" s="4"/>
      <c r="C43" s="109"/>
      <c r="D43" s="95"/>
      <c r="E43" s="95"/>
      <c r="F43" s="95"/>
      <c r="G43" s="104"/>
      <c r="H43" s="7"/>
    </row>
    <row r="44" spans="1:8" ht="13.5" thickBot="1">
      <c r="A44" s="5" t="s">
        <v>131</v>
      </c>
      <c r="B44" s="4"/>
      <c r="C44" s="148">
        <f>SUM(C38:C43)</f>
        <v>0</v>
      </c>
      <c r="D44" s="148">
        <f>SUM(D38:D43)</f>
        <v>0</v>
      </c>
      <c r="E44" s="148">
        <f>SUM(E38:E43)</f>
        <v>0</v>
      </c>
      <c r="F44" s="148">
        <f>SUM(F38:F43)</f>
        <v>0</v>
      </c>
      <c r="G44" s="148">
        <f>SUM(G38:G43)</f>
        <v>0</v>
      </c>
      <c r="H44" s="7"/>
    </row>
    <row r="45" spans="1:8" ht="12.75">
      <c r="A45" s="5"/>
      <c r="B45" s="4"/>
      <c r="C45" s="31"/>
      <c r="D45" s="11"/>
      <c r="E45" s="11"/>
      <c r="F45" s="11"/>
      <c r="G45" s="67"/>
      <c r="H45" s="7"/>
    </row>
    <row r="46" spans="1:8" ht="12.75">
      <c r="A46" s="2" t="s">
        <v>133</v>
      </c>
      <c r="B46" s="4"/>
      <c r="C46" s="31"/>
      <c r="D46" s="7"/>
      <c r="E46" s="27"/>
      <c r="F46" s="27"/>
      <c r="G46" s="65"/>
      <c r="H46" s="7"/>
    </row>
    <row r="47" spans="1:8" ht="12.75">
      <c r="A47" s="3" t="s">
        <v>134</v>
      </c>
      <c r="B47" s="4"/>
      <c r="C47" s="31">
        <f>'Capital Costs &amp; Financing'!$C$12</f>
        <v>0</v>
      </c>
      <c r="D47" s="110"/>
      <c r="E47" s="95"/>
      <c r="F47" s="95"/>
      <c r="G47" s="104"/>
      <c r="H47" s="7"/>
    </row>
    <row r="48" spans="1:8" ht="12.75">
      <c r="A48" s="3" t="s">
        <v>135</v>
      </c>
      <c r="B48" s="4"/>
      <c r="C48" s="31">
        <f>'Capital Costs &amp; Financing'!B49</f>
        <v>0</v>
      </c>
      <c r="D48" s="25">
        <f>'Capital Costs &amp; Financing'!C49</f>
        <v>0</v>
      </c>
      <c r="E48" s="25">
        <f>'Capital Costs &amp; Financing'!D49</f>
        <v>0</v>
      </c>
      <c r="F48" s="25">
        <f>'Capital Costs &amp; Financing'!E49</f>
        <v>0</v>
      </c>
      <c r="G48" s="68">
        <f>'Capital Costs &amp; Financing'!F49</f>
        <v>0</v>
      </c>
      <c r="H48" s="7"/>
    </row>
    <row r="49" spans="1:8" ht="12.75">
      <c r="A49" s="3" t="s">
        <v>136</v>
      </c>
      <c r="B49" s="4"/>
      <c r="C49" s="31" t="s">
        <v>79</v>
      </c>
      <c r="D49" s="27">
        <f>C41</f>
        <v>0</v>
      </c>
      <c r="E49" s="27">
        <f>D41</f>
        <v>0</v>
      </c>
      <c r="F49" s="27">
        <f>E41</f>
        <v>0</v>
      </c>
      <c r="G49" s="65">
        <f>F41</f>
        <v>0</v>
      </c>
      <c r="H49" s="7"/>
    </row>
    <row r="50" spans="1:8" ht="12.75">
      <c r="A50" s="3" t="s">
        <v>206</v>
      </c>
      <c r="B50" s="4"/>
      <c r="C50" s="31">
        <f>C28</f>
        <v>0</v>
      </c>
      <c r="D50" s="11">
        <f>D28</f>
        <v>0</v>
      </c>
      <c r="E50" s="11">
        <f>E28</f>
        <v>0</v>
      </c>
      <c r="F50" s="11">
        <f>F28</f>
        <v>0</v>
      </c>
      <c r="G50" s="67">
        <f>G28</f>
        <v>0</v>
      </c>
      <c r="H50" s="11"/>
    </row>
    <row r="51" spans="1:8" ht="12.75">
      <c r="A51" s="3" t="s">
        <v>151</v>
      </c>
      <c r="B51" s="4"/>
      <c r="C51" s="111"/>
      <c r="D51" s="112"/>
      <c r="E51" s="112"/>
      <c r="F51" s="112"/>
      <c r="G51" s="113"/>
      <c r="H51" s="11"/>
    </row>
    <row r="52" spans="1:8" ht="13.5" thickBot="1">
      <c r="A52" s="3" t="s">
        <v>137</v>
      </c>
      <c r="B52" s="4"/>
      <c r="C52" s="105"/>
      <c r="D52" s="110"/>
      <c r="E52" s="114"/>
      <c r="F52" s="95"/>
      <c r="G52" s="104"/>
      <c r="H52" s="7"/>
    </row>
    <row r="53" spans="1:8" ht="13.5" thickBot="1">
      <c r="A53" s="5" t="s">
        <v>138</v>
      </c>
      <c r="B53" s="4"/>
      <c r="C53" s="148">
        <f>SUM(C47:C52)</f>
        <v>0</v>
      </c>
      <c r="D53" s="148">
        <f>SUM(D47:D52)</f>
        <v>0</v>
      </c>
      <c r="E53" s="148">
        <f>SUM(E47:E52)</f>
        <v>0</v>
      </c>
      <c r="F53" s="148">
        <f>SUM(F47:F52)</f>
        <v>0</v>
      </c>
      <c r="G53" s="148">
        <f>SUM(G47:G52)</f>
        <v>0</v>
      </c>
      <c r="H53" s="7"/>
    </row>
    <row r="54" spans="1:7" ht="13.5" thickBot="1">
      <c r="A54" s="3"/>
      <c r="B54" s="4"/>
      <c r="C54" s="191"/>
      <c r="D54" s="192"/>
      <c r="E54" s="192"/>
      <c r="F54" s="192"/>
      <c r="G54" s="193"/>
    </row>
    <row r="55" spans="1:11" ht="13.5" thickBot="1">
      <c r="A55" s="77" t="s">
        <v>125</v>
      </c>
      <c r="B55" s="78"/>
      <c r="C55" s="170">
        <f>(C36+C44)-C53</f>
        <v>0</v>
      </c>
      <c r="D55" s="170">
        <f>(D36+D44)-D53</f>
        <v>0</v>
      </c>
      <c r="E55" s="170">
        <f>(E36+E44)-D53</f>
        <v>0</v>
      </c>
      <c r="F55" s="170">
        <f>(F36+F44)-F53</f>
        <v>0</v>
      </c>
      <c r="G55" s="170">
        <f>(G36+G44)-G53</f>
        <v>0</v>
      </c>
      <c r="H55" s="6"/>
      <c r="I55" s="6"/>
      <c r="J55" s="6"/>
      <c r="K55" s="6"/>
    </row>
    <row r="56" spans="1:8" ht="12.75">
      <c r="A56" s="1"/>
      <c r="B56" s="13"/>
      <c r="C56" s="13"/>
      <c r="D56" s="6"/>
      <c r="E56" s="1"/>
      <c r="F56" s="1"/>
      <c r="G56" s="1"/>
      <c r="H56" s="7"/>
    </row>
    <row r="57" spans="1:8" ht="12.75">
      <c r="A57" s="1"/>
      <c r="B57" s="13"/>
      <c r="C57" s="1"/>
      <c r="D57" s="1"/>
      <c r="E57" s="1"/>
      <c r="F57" s="1"/>
      <c r="G57" s="1"/>
      <c r="H57" s="7"/>
    </row>
    <row r="58" spans="1:8" ht="12.75">
      <c r="A58" s="1"/>
      <c r="B58" s="13"/>
      <c r="C58" s="1"/>
      <c r="D58" s="1"/>
      <c r="E58" s="1"/>
      <c r="F58" s="1"/>
      <c r="G58" s="1"/>
      <c r="H58" s="7"/>
    </row>
    <row r="59" spans="1:8" ht="12.75">
      <c r="A59" s="1"/>
      <c r="B59" s="13"/>
      <c r="C59" s="1"/>
      <c r="D59" s="1"/>
      <c r="E59" s="1"/>
      <c r="F59" s="1"/>
      <c r="G59" s="1"/>
      <c r="H59" s="7"/>
    </row>
    <row r="60" spans="1:8" ht="12.75">
      <c r="A60" s="1"/>
      <c r="B60" s="13"/>
      <c r="C60" s="1"/>
      <c r="D60" s="1"/>
      <c r="E60" s="1"/>
      <c r="F60" s="1"/>
      <c r="G60" s="1"/>
      <c r="H60" s="7"/>
    </row>
  </sheetData>
  <sheetProtection sheet="1" objects="1" scenarios="1"/>
  <printOptions/>
  <pageMargins left="0.75" right="0.75" top="0.25" bottom="0.4" header="0.17" footer="0"/>
  <pageSetup horizontalDpi="600" verticalDpi="600" orientation="landscape" scale="60" r:id="rId1"/>
  <headerFooter alignWithMargins="0">
    <oddFooter>&amp;LCISA 2009&amp;RCash Flow Template - Salad Greens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